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dovergovuk.sharepoint.com/sites/msteams_035b27/Shared Documents/Policy/MONITORING/.Housing Surveys/24-25/LAND SUPPLY 24-25/"/>
    </mc:Choice>
  </mc:AlternateContent>
  <xr:revisionPtr revIDLastSave="472" documentId="8_{F14C5126-4F5C-48E2-9F33-7C22FA190AAA}" xr6:coauthVersionLast="47" xr6:coauthVersionMax="47" xr10:uidLastSave="{EFF01B01-1136-4226-91EF-020BE044B6BB}"/>
  <bookViews>
    <workbookView xWindow="28680" yWindow="-120" windowWidth="29040" windowHeight="15720" firstSheet="1" activeTab="4" xr2:uid="{00000000-000D-0000-FFFF-FFFF00000000}"/>
  </bookViews>
  <sheets>
    <sheet name="A2. Minor sites full consent" sheetId="1" r:id="rId1"/>
    <sheet name="A3. Major sites full consent" sheetId="3" r:id="rId2"/>
    <sheet name="A4. Major sites outline consent" sheetId="7" r:id="rId3"/>
    <sheet name="A5. Allocations" sheetId="25" r:id="rId4"/>
    <sheet name="A6. Whitfield UE" sheetId="27" r:id="rId5"/>
  </sheets>
  <definedNames>
    <definedName name="_xlnm._FilterDatabase" localSheetId="0" hidden="1">'A2. Minor sites full consent'!$A$3:$O$278</definedName>
    <definedName name="_xlnm._FilterDatabase" localSheetId="1" hidden="1">'A3. Major sites full consent'!$A$3:$O$3</definedName>
    <definedName name="_xlnm._FilterDatabase" localSheetId="2" hidden="1">'A4. Major sites outline consent'!$A$3:$Q$3</definedName>
    <definedName name="_xlnm._FilterDatabase" localSheetId="3" hidden="1">'A5. Allocations'!$A$3:$O$3</definedName>
    <definedName name="_xlnm._FilterDatabase" localSheetId="4" hidden="1">'A6. Whitfield UE'!$A$3:$Q$3</definedName>
    <definedName name="_xlnm.Print_Area" localSheetId="0">'A2. Minor sites full consent'!$A$3:$O$277</definedName>
    <definedName name="_xlnm.Print_Area" localSheetId="1">'A3. Major sites full consent'!$A$3:$O$47</definedName>
    <definedName name="_xlnm.Print_Area" localSheetId="2">'A4. Major sites outline consent'!$A$2:$Q$12</definedName>
    <definedName name="_xlnm.Print_Area" localSheetId="3">'A5. Allocations'!$A$3:$O$65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0" i="1" l="1"/>
  <c r="L280" i="1"/>
  <c r="M280" i="1"/>
  <c r="N280" i="1"/>
  <c r="O280" i="1"/>
  <c r="J280"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I4" i="27" l="1"/>
  <c r="O4" i="27" s="1"/>
  <c r="I5" i="27"/>
  <c r="O5" i="27" s="1"/>
  <c r="I6" i="27"/>
  <c r="O6" i="27" s="1"/>
  <c r="I7" i="27"/>
  <c r="O7" i="27" s="1"/>
  <c r="D10" i="27"/>
  <c r="E10" i="27"/>
  <c r="F10" i="27"/>
  <c r="G10" i="27"/>
  <c r="H10" i="27"/>
  <c r="J10" i="27"/>
  <c r="K10" i="27"/>
  <c r="L10" i="27"/>
  <c r="M10" i="27"/>
  <c r="N10" i="27"/>
  <c r="P10" i="27"/>
  <c r="O45" i="3"/>
  <c r="P45" i="3" s="1"/>
  <c r="L47" i="3"/>
  <c r="K47" i="3"/>
  <c r="J47" i="3"/>
  <c r="M53" i="25"/>
  <c r="M33" i="25"/>
  <c r="I15" i="7"/>
  <c r="P15" i="7"/>
  <c r="M14" i="25"/>
  <c r="M54" i="25"/>
  <c r="I10" i="27" l="1"/>
  <c r="M52" i="25"/>
  <c r="O10" i="27" l="1"/>
  <c r="I11" i="27"/>
  <c r="J11" i="27" s="1"/>
  <c r="K11" i="27" s="1"/>
  <c r="L11" i="27" s="1"/>
  <c r="M11" i="27" s="1"/>
  <c r="N11" i="27" s="1"/>
  <c r="I47" i="3"/>
  <c r="M8" i="25" l="1"/>
  <c r="M29" i="25" l="1"/>
  <c r="H67" i="25"/>
  <c r="M61" i="25"/>
  <c r="M62" i="25"/>
  <c r="M63" i="25"/>
  <c r="M64" i="25"/>
  <c r="M65" i="25"/>
  <c r="M32" i="25"/>
  <c r="M6" i="25" l="1"/>
  <c r="M42" i="25" l="1"/>
  <c r="O40" i="3"/>
  <c r="P40" i="3" s="1"/>
  <c r="I280" i="1" l="1"/>
  <c r="M44" i="25" l="1"/>
  <c r="M45" i="25"/>
  <c r="M47" i="25"/>
  <c r="M48" i="25"/>
  <c r="M49" i="25"/>
  <c r="M50" i="25"/>
  <c r="M51" i="25"/>
  <c r="M55" i="25"/>
  <c r="M56" i="25"/>
  <c r="M57" i="25"/>
  <c r="O12" i="7"/>
  <c r="O13" i="7"/>
  <c r="N67" i="25" l="1"/>
  <c r="I67" i="25"/>
  <c r="J67" i="25"/>
  <c r="K67" i="25"/>
  <c r="L67" i="25"/>
  <c r="J15" i="7"/>
  <c r="K15" i="7"/>
  <c r="L15" i="7"/>
  <c r="M15" i="7"/>
  <c r="N15" i="7"/>
  <c r="M47" i="3"/>
  <c r="N47" i="3"/>
  <c r="O5" i="3"/>
  <c r="P5" i="3" s="1"/>
  <c r="O6" i="3"/>
  <c r="P6" i="3" s="1"/>
  <c r="O7" i="3"/>
  <c r="P7" i="3" s="1"/>
  <c r="O8" i="3"/>
  <c r="P8" i="3" s="1"/>
  <c r="O9" i="3"/>
  <c r="P9" i="3" s="1"/>
  <c r="O10" i="3"/>
  <c r="P10" i="3" s="1"/>
  <c r="O11" i="3"/>
  <c r="P11" i="3" s="1"/>
  <c r="O12" i="3"/>
  <c r="P12" i="3" s="1"/>
  <c r="O13" i="3"/>
  <c r="P13" i="3" s="1"/>
  <c r="O14" i="3"/>
  <c r="P14" i="3" s="1"/>
  <c r="O15" i="3"/>
  <c r="P15" i="3" s="1"/>
  <c r="O16" i="3"/>
  <c r="P16" i="3" s="1"/>
  <c r="O17" i="3"/>
  <c r="P17" i="3" s="1"/>
  <c r="O18" i="3"/>
  <c r="P18" i="3" s="1"/>
  <c r="O19" i="3"/>
  <c r="P19" i="3" s="1"/>
  <c r="O20" i="3"/>
  <c r="P20" i="3" s="1"/>
  <c r="O21" i="3"/>
  <c r="P21" i="3" s="1"/>
  <c r="O22" i="3"/>
  <c r="P22" i="3" s="1"/>
  <c r="O23" i="3"/>
  <c r="P23" i="3" s="1"/>
  <c r="O24" i="3"/>
  <c r="P24" i="3" s="1"/>
  <c r="O25" i="3"/>
  <c r="P25" i="3" s="1"/>
  <c r="O26" i="3"/>
  <c r="P26" i="3" s="1"/>
  <c r="O27" i="3"/>
  <c r="P27" i="3" s="1"/>
  <c r="O28" i="3"/>
  <c r="P28" i="3" s="1"/>
  <c r="O29" i="3"/>
  <c r="P29" i="3" s="1"/>
  <c r="O30" i="3"/>
  <c r="P30" i="3" s="1"/>
  <c r="O31" i="3"/>
  <c r="P31" i="3" s="1"/>
  <c r="O32" i="3"/>
  <c r="P32" i="3" s="1"/>
  <c r="O33" i="3"/>
  <c r="P33" i="3" s="1"/>
  <c r="O34" i="3"/>
  <c r="P34" i="3" s="1"/>
  <c r="O35" i="3"/>
  <c r="P35" i="3" s="1"/>
  <c r="O36" i="3"/>
  <c r="P36" i="3" s="1"/>
  <c r="O37" i="3"/>
  <c r="P37" i="3" s="1"/>
  <c r="O38" i="3"/>
  <c r="P38" i="3" s="1"/>
  <c r="O39" i="3"/>
  <c r="P39" i="3" s="1"/>
  <c r="O41" i="3"/>
  <c r="P41" i="3" s="1"/>
  <c r="O42" i="3"/>
  <c r="P42" i="3" s="1"/>
  <c r="O43" i="3"/>
  <c r="P43" i="3" s="1"/>
  <c r="O44" i="3"/>
  <c r="P44" i="3" s="1"/>
  <c r="O4" i="3"/>
  <c r="P4" i="3" s="1"/>
  <c r="M28" i="25"/>
  <c r="M11" i="25"/>
  <c r="M7" i="25"/>
  <c r="M9" i="25"/>
  <c r="M10" i="25"/>
  <c r="M12" i="25"/>
  <c r="M13" i="25"/>
  <c r="M15" i="25"/>
  <c r="M16" i="25"/>
  <c r="M17" i="25"/>
  <c r="M18" i="25"/>
  <c r="M19" i="25"/>
  <c r="M20" i="25"/>
  <c r="M21" i="25"/>
  <c r="M22" i="25"/>
  <c r="M23" i="25"/>
  <c r="M24" i="25"/>
  <c r="M25" i="25"/>
  <c r="M26" i="25"/>
  <c r="M27" i="25"/>
  <c r="M30" i="25"/>
  <c r="M31" i="25"/>
  <c r="M34" i="25"/>
  <c r="M35" i="25"/>
  <c r="M36" i="25"/>
  <c r="M37" i="25"/>
  <c r="M38" i="25"/>
  <c r="M39" i="25"/>
  <c r="M40" i="25"/>
  <c r="M41" i="25"/>
  <c r="M43" i="25"/>
  <c r="M59" i="25"/>
  <c r="M60" i="25"/>
  <c r="P47" i="3" l="1"/>
  <c r="O47" i="3"/>
  <c r="M67" i="25"/>
  <c r="F57" i="25"/>
  <c r="F30" i="25"/>
  <c r="O7" i="7" l="1"/>
  <c r="O9" i="7" l="1"/>
  <c r="O11" i="7"/>
  <c r="O5" i="7" l="1"/>
  <c r="O10" i="7"/>
  <c r="O6" i="7"/>
  <c r="O8" i="7"/>
  <c r="O4" i="7"/>
  <c r="O15" i="7" l="1"/>
</calcChain>
</file>

<file path=xl/sharedStrings.xml><?xml version="1.0" encoding="utf-8"?>
<sst xmlns="http://schemas.openxmlformats.org/spreadsheetml/2006/main" count="1734" uniqueCount="947">
  <si>
    <t>Decision date</t>
  </si>
  <si>
    <t>Site Address</t>
  </si>
  <si>
    <t xml:space="preserve">Parish </t>
  </si>
  <si>
    <t>Easting</t>
  </si>
  <si>
    <t>Northing</t>
  </si>
  <si>
    <t>Five year Total</t>
  </si>
  <si>
    <t>Total</t>
  </si>
  <si>
    <t>Application number</t>
  </si>
  <si>
    <t>Status end of 2024/25</t>
  </si>
  <si>
    <t>Extant Units 2024/25</t>
  </si>
  <si>
    <t>Phasing 2025/26</t>
  </si>
  <si>
    <t>Phasing 2026/27</t>
  </si>
  <si>
    <t>Phasing 2027/28</t>
  </si>
  <si>
    <t>Phasing 2028/29</t>
  </si>
  <si>
    <t>Phasing 2029/30</t>
  </si>
  <si>
    <t>19/01473</t>
  </si>
  <si>
    <t xml:space="preserve">Newlands Farm, Stoneheap Road, East Studdal </t>
  </si>
  <si>
    <t>Sutton by Dover</t>
  </si>
  <si>
    <t>Not Started</t>
  </si>
  <si>
    <t>20/01394</t>
  </si>
  <si>
    <t>7 Bewsbury Crescent</t>
  </si>
  <si>
    <t xml:space="preserve">Whitfield </t>
  </si>
  <si>
    <t>20/01409</t>
  </si>
  <si>
    <t>Hogbrook Farm, Hogbrook Hill Lane</t>
  </si>
  <si>
    <t>Alkham</t>
  </si>
  <si>
    <t>Under Construction</t>
  </si>
  <si>
    <t>20/00989</t>
  </si>
  <si>
    <t>Townsend Farm, The Street</t>
  </si>
  <si>
    <t>Northbourne</t>
  </si>
  <si>
    <t>21/01237</t>
  </si>
  <si>
    <t>Phase 2, Land south of Mill Field</t>
  </si>
  <si>
    <t>Ash</t>
  </si>
  <si>
    <t>19/01555</t>
  </si>
  <si>
    <t xml:space="preserve">The Quinces, Sheerwater Road, Ash </t>
  </si>
  <si>
    <t>20/00895</t>
  </si>
  <si>
    <t>9 Park Place</t>
  </si>
  <si>
    <t xml:space="preserve">Dover </t>
  </si>
  <si>
    <t>20/00979</t>
  </si>
  <si>
    <t xml:space="preserve">Ripple </t>
  </si>
  <si>
    <t>21/00821</t>
  </si>
  <si>
    <t>20/01266</t>
  </si>
  <si>
    <t>Denton with Wootton</t>
  </si>
  <si>
    <t>22/00472</t>
  </si>
  <si>
    <t>The Stables, Great Knell Farm, Knell Lane</t>
  </si>
  <si>
    <t>21/00766</t>
  </si>
  <si>
    <t xml:space="preserve">Richborough Farm, Richborough Road, Richborough </t>
  </si>
  <si>
    <t>22/01402</t>
  </si>
  <si>
    <t>98 New Street </t>
  </si>
  <si>
    <t>23/00592</t>
  </si>
  <si>
    <t>White Post Farmhouse, 24 Sandwich Road</t>
  </si>
  <si>
    <t>23/01353</t>
  </si>
  <si>
    <t>Land West of Nandeos, Saunders Lane</t>
  </si>
  <si>
    <t>24/00674</t>
  </si>
  <si>
    <t>74 The Street</t>
  </si>
  <si>
    <t>21/00324</t>
  </si>
  <si>
    <t xml:space="preserve">The Barn, Crown Inn, The Street, Finglesham </t>
  </si>
  <si>
    <t>21/00805</t>
  </si>
  <si>
    <t xml:space="preserve">Victoria House, 101 Sandwich Road </t>
  </si>
  <si>
    <t>21/01386</t>
  </si>
  <si>
    <t>Aylesham</t>
  </si>
  <si>
    <t xml:space="preserve">21/01272 </t>
  </si>
  <si>
    <t xml:space="preserve">Agricultural Building south east of Elmstone Court Farm, Padbrook Lane, Elmstone </t>
  </si>
  <si>
    <t>Preston</t>
  </si>
  <si>
    <t>21/00377</t>
  </si>
  <si>
    <t>Stourmouth</t>
  </si>
  <si>
    <t>22/00832</t>
  </si>
  <si>
    <t>Capel Court Park, New Dover Road</t>
  </si>
  <si>
    <t>Capel-le-Ferne</t>
  </si>
  <si>
    <t>21/01906</t>
  </si>
  <si>
    <t xml:space="preserve">Ground Floor 109 High Street </t>
  </si>
  <si>
    <t>Dover</t>
  </si>
  <si>
    <t>22/00084</t>
  </si>
  <si>
    <t xml:space="preserve">St Richards Road Surgery 227 St Richards Road </t>
  </si>
  <si>
    <t>Deal</t>
  </si>
  <si>
    <t>21/01309</t>
  </si>
  <si>
    <t>Sandwich</t>
  </si>
  <si>
    <t>21/01444</t>
  </si>
  <si>
    <t>Shop to Rear of 11 Prince of Wales Terrace</t>
  </si>
  <si>
    <t>21/00627</t>
  </si>
  <si>
    <t>Rear of 12-16 Victoria Road and Fronting Sondes Road</t>
  </si>
  <si>
    <t>22/00121</t>
  </si>
  <si>
    <t>Land Rear of 59 to 61 Maison Dieu Road</t>
  </si>
  <si>
    <t>21/01402</t>
  </si>
  <si>
    <t>The Edge Bay, Hill Street, St Margaret's Bay</t>
  </si>
  <si>
    <t>St Margaret's at Cliffe</t>
  </si>
  <si>
    <t>22/00979</t>
  </si>
  <si>
    <t>215 St Richards Road</t>
  </si>
  <si>
    <t>22/00433</t>
  </si>
  <si>
    <t>Clampits Cottage, the Clampits Farm, Wass Dove, Westmarsh</t>
  </si>
  <si>
    <t>22/01275</t>
  </si>
  <si>
    <t>Garage Block in the Centre of Cavell Square</t>
  </si>
  <si>
    <t>21/01777</t>
  </si>
  <si>
    <t>140 Crabble Hill</t>
  </si>
  <si>
    <t>21/01900</t>
  </si>
  <si>
    <t>2 Canute Road</t>
  </si>
  <si>
    <t>22/00405</t>
  </si>
  <si>
    <t>Rhylyn Downs Road, East Studdal</t>
  </si>
  <si>
    <t>22/00386</t>
  </si>
  <si>
    <t>19 Castle Street</t>
  </si>
  <si>
    <t>22/00450</t>
  </si>
  <si>
    <t>Agricultural Farm and Buildings, Minnis Farm, Minnis Way</t>
  </si>
  <si>
    <t>Worth</t>
  </si>
  <si>
    <t>21/01601</t>
  </si>
  <si>
    <t>Garage The Old Coach House, Sondres Road</t>
  </si>
  <si>
    <t>22/00676</t>
  </si>
  <si>
    <t>21/01682</t>
  </si>
  <si>
    <t>17 South Avenue, Snowdown</t>
  </si>
  <si>
    <t>22/00768</t>
  </si>
  <si>
    <t>20/01469</t>
  </si>
  <si>
    <t>Nonington</t>
  </si>
  <si>
    <t>23/00147</t>
  </si>
  <si>
    <t>Hughenden House, Maison Dieu Vetinary Centre, 7 Sondres Road</t>
  </si>
  <si>
    <t>21/01375</t>
  </si>
  <si>
    <t>33 High Street,</t>
  </si>
  <si>
    <t>23/01128</t>
  </si>
  <si>
    <t>Saracens Head, 1 Alfred Square</t>
  </si>
  <si>
    <t>23/00039</t>
  </si>
  <si>
    <t>Garages to Centre of Cavell Square</t>
  </si>
  <si>
    <t>21/01714</t>
  </si>
  <si>
    <t>The Rookery, Durlock Road</t>
  </si>
  <si>
    <t>Staple</t>
  </si>
  <si>
    <t>21/01783</t>
  </si>
  <si>
    <t>20/00544</t>
  </si>
  <si>
    <t>20/01245</t>
  </si>
  <si>
    <t>Site South of Marlborough Road</t>
  </si>
  <si>
    <t>22/00917</t>
  </si>
  <si>
    <t>66 Noahs Ark Road</t>
  </si>
  <si>
    <t>21/00391</t>
  </si>
  <si>
    <t>Land Adjacent to 95 The Street</t>
  </si>
  <si>
    <t>21/00413</t>
  </si>
  <si>
    <t>Great Mongeham</t>
  </si>
  <si>
    <t>22/00170</t>
  </si>
  <si>
    <t>Land South West of Tryster, Ellens Road</t>
  </si>
  <si>
    <t>17/00358</t>
  </si>
  <si>
    <t xml:space="preserve">Deal </t>
  </si>
  <si>
    <t>18/00796</t>
  </si>
  <si>
    <t>113 London Road</t>
  </si>
  <si>
    <t>19/00231</t>
  </si>
  <si>
    <t>177 Telegraph Road</t>
  </si>
  <si>
    <t>19/01412</t>
  </si>
  <si>
    <t>28 and 30 Mill Road</t>
  </si>
  <si>
    <t>21/00456</t>
  </si>
  <si>
    <t>1 Good Hope, Glack Road</t>
  </si>
  <si>
    <t>21/01132</t>
  </si>
  <si>
    <t>Community Church Deal, Stanley Road</t>
  </si>
  <si>
    <t>20/00908</t>
  </si>
  <si>
    <t xml:space="preserve">Lodge Lees Farm, Lodge Lees Road, Denton </t>
  </si>
  <si>
    <t>22/00904</t>
  </si>
  <si>
    <t xml:space="preserve">16 Park Avenue </t>
  </si>
  <si>
    <t>21/01558</t>
  </si>
  <si>
    <t>21/01710</t>
  </si>
  <si>
    <t xml:space="preserve">Land West of 455 Folkestone Road, </t>
  </si>
  <si>
    <t>23/01277</t>
  </si>
  <si>
    <t>Dining Room, The Citadel</t>
  </si>
  <si>
    <t>22/01284</t>
  </si>
  <si>
    <t>23 High Street</t>
  </si>
  <si>
    <t>22/01297</t>
  </si>
  <si>
    <t>9 Beechwood close</t>
  </si>
  <si>
    <t>Whitfield</t>
  </si>
  <si>
    <t>22/00980</t>
  </si>
  <si>
    <t>Preston Garden Centre, The Street</t>
  </si>
  <si>
    <t>20/01311</t>
  </si>
  <si>
    <t>101 Sandwich Road</t>
  </si>
  <si>
    <t>22/01368</t>
  </si>
  <si>
    <t>22/00182</t>
  </si>
  <si>
    <t>19 De Burgh Street,</t>
  </si>
  <si>
    <t>21/00141</t>
  </si>
  <si>
    <t>Barn At Staple Farm, Durlock Road</t>
  </si>
  <si>
    <t>22/01243</t>
  </si>
  <si>
    <t>44-46 Mill Hill</t>
  </si>
  <si>
    <t>20/00623</t>
  </si>
  <si>
    <t>Church Farm, The Street</t>
  </si>
  <si>
    <t>22/01513</t>
  </si>
  <si>
    <t xml:space="preserve">9 Macdonald Road, </t>
  </si>
  <si>
    <t>22/01620</t>
  </si>
  <si>
    <t>22/01679</t>
  </si>
  <si>
    <t xml:space="preserve">North Court Plantation Dover Road </t>
  </si>
  <si>
    <t>Tilmanstone</t>
  </si>
  <si>
    <t>22/01553</t>
  </si>
  <si>
    <t>22/01611</t>
  </si>
  <si>
    <t>47-49 Queen Street</t>
  </si>
  <si>
    <t>22/00724</t>
  </si>
  <si>
    <t>22/00916</t>
  </si>
  <si>
    <t>64-66 Southwall Road</t>
  </si>
  <si>
    <t>22/01707</t>
  </si>
  <si>
    <t>Land between Minnis Terrace and 110 Hillside Road</t>
  </si>
  <si>
    <t>23/00087</t>
  </si>
  <si>
    <t>23/00046</t>
  </si>
  <si>
    <t>23/00074</t>
  </si>
  <si>
    <t>The Grain Store, North Court Farmyard, North Court Lane</t>
  </si>
  <si>
    <t>22/01721</t>
  </si>
  <si>
    <t>194 High Street</t>
  </si>
  <si>
    <t>22/01601</t>
  </si>
  <si>
    <t>233 Folkestone Road</t>
  </si>
  <si>
    <t>23/00539</t>
  </si>
  <si>
    <t>23A Cannon Street</t>
  </si>
  <si>
    <t>22/01666</t>
  </si>
  <si>
    <t>Ashen Tree House, Ashen Tree Lane</t>
  </si>
  <si>
    <t>23/00109</t>
  </si>
  <si>
    <t>34 Cauldham Close</t>
  </si>
  <si>
    <t>23/00791</t>
  </si>
  <si>
    <t>Romney House The Citadel Citadel Road</t>
  </si>
  <si>
    <t>23/00792</t>
  </si>
  <si>
    <t>Hastings House The Citadel Western Heights</t>
  </si>
  <si>
    <t>22/01289</t>
  </si>
  <si>
    <t>22/01342</t>
  </si>
  <si>
    <t>The Cabin, Knell Lane</t>
  </si>
  <si>
    <t>22/01511</t>
  </si>
  <si>
    <t>Wellington Fields, Lowslip Hill, West Hougham</t>
  </si>
  <si>
    <t>Hougham</t>
  </si>
  <si>
    <t>23/01192</t>
  </si>
  <si>
    <t>Buckland Mill, Crabble Hill</t>
  </si>
  <si>
    <t>23/00204</t>
  </si>
  <si>
    <t>Lealands, 63 The Drove Way, St Margaret's Bay</t>
  </si>
  <si>
    <t>23/00345</t>
  </si>
  <si>
    <t>Former Garage, Bock adjacent to No.65 St Davids Avenue, Old Folkestone Road</t>
  </si>
  <si>
    <t>23/00346</t>
  </si>
  <si>
    <t>Garage Block next to 40 Old Folkestone Road</t>
  </si>
  <si>
    <t>23/01282</t>
  </si>
  <si>
    <t>26-27 Tower Hamlets Street</t>
  </si>
  <si>
    <t>23/00352</t>
  </si>
  <si>
    <t>59 Crabble Hill</t>
  </si>
  <si>
    <t>23/00995</t>
  </si>
  <si>
    <t>Land to the rear of 439 Folkestone Road</t>
  </si>
  <si>
    <t>22/01616</t>
  </si>
  <si>
    <t>Cooks Place, Preston Road</t>
  </si>
  <si>
    <t>22/00335</t>
  </si>
  <si>
    <t>127 Capel Street</t>
  </si>
  <si>
    <t>24/00551</t>
  </si>
  <si>
    <t>76-77 Maison Dieu Road</t>
  </si>
  <si>
    <t>23/00171</t>
  </si>
  <si>
    <t>Selson Farm, Selson Lane</t>
  </si>
  <si>
    <t>Eastry</t>
  </si>
  <si>
    <t>22/01700</t>
  </si>
  <si>
    <t>The Frog and Orange, Roman Road, Shatterling</t>
  </si>
  <si>
    <t>23/00356</t>
  </si>
  <si>
    <t>15 Worthington Street</t>
  </si>
  <si>
    <t>23/00129</t>
  </si>
  <si>
    <t xml:space="preserve">Shepherdswell with Coldred </t>
  </si>
  <si>
    <t>23/00175</t>
  </si>
  <si>
    <t>Statenborough Farm Cottage, Felderland Lane, Worth</t>
  </si>
  <si>
    <t>22/01313</t>
  </si>
  <si>
    <t>Hull Cottage, Sandwich Road</t>
  </si>
  <si>
    <t>Sholden</t>
  </si>
  <si>
    <t>24/01196</t>
  </si>
  <si>
    <t>4 St Johns Road</t>
  </si>
  <si>
    <t>23/00440</t>
  </si>
  <si>
    <t>1 Greengates, Beauxfield</t>
  </si>
  <si>
    <t>15/01243</t>
  </si>
  <si>
    <t>17/00082</t>
  </si>
  <si>
    <t>22-24 Castle Street</t>
  </si>
  <si>
    <t>17/00070</t>
  </si>
  <si>
    <t>18/00014</t>
  </si>
  <si>
    <t>28 Castle Street</t>
  </si>
  <si>
    <t>17/01446</t>
  </si>
  <si>
    <t>18/00450</t>
  </si>
  <si>
    <t>19/00910</t>
  </si>
  <si>
    <t>20/00102</t>
  </si>
  <si>
    <t>22/01642</t>
  </si>
  <si>
    <t>Plot 1, Land Adjacent to 22 The Street, West Hougham</t>
  </si>
  <si>
    <t>23/00417</t>
  </si>
  <si>
    <t>7 Cross Road</t>
  </si>
  <si>
    <t>21/01175</t>
  </si>
  <si>
    <t>67-69 High Street</t>
  </si>
  <si>
    <t>21/01641</t>
  </si>
  <si>
    <t xml:space="preserve">73 Hillside Road </t>
  </si>
  <si>
    <t>22/00488</t>
  </si>
  <si>
    <t>30-32 Castle Street</t>
  </si>
  <si>
    <t>21/01183</t>
  </si>
  <si>
    <t>21/01827</t>
  </si>
  <si>
    <t>22/01677</t>
  </si>
  <si>
    <t>Martindale, The Street</t>
  </si>
  <si>
    <t>22/01315</t>
  </si>
  <si>
    <t>54 Albert Road</t>
  </si>
  <si>
    <t>24/00985</t>
  </si>
  <si>
    <t>22/01225</t>
  </si>
  <si>
    <t>Land Adjacent to Fitzwalters Meadow, Boyes Lane</t>
  </si>
  <si>
    <t>Goodnestone</t>
  </si>
  <si>
    <t>17/00246</t>
  </si>
  <si>
    <t xml:space="preserve">Eythorne </t>
  </si>
  <si>
    <t>19/01083</t>
  </si>
  <si>
    <t>19/00856</t>
  </si>
  <si>
    <t>21/00469</t>
  </si>
  <si>
    <t xml:space="preserve">29a Adelaide Road, Elvington </t>
  </si>
  <si>
    <t>21/01762</t>
  </si>
  <si>
    <t>23/00623</t>
  </si>
  <si>
    <t>Land to the Rear of 7 Bewsbury Crescent</t>
  </si>
  <si>
    <t>23/00629</t>
  </si>
  <si>
    <t>44 Eythorne Road</t>
  </si>
  <si>
    <t>19/01525</t>
  </si>
  <si>
    <t>23/00667</t>
  </si>
  <si>
    <t>12 Tower Hamlets Road</t>
  </si>
  <si>
    <t>23/00119</t>
  </si>
  <si>
    <t> 8 The Street </t>
  </si>
  <si>
    <t>22/01222</t>
  </si>
  <si>
    <t>Townsend Farm The Street</t>
  </si>
  <si>
    <t>22/00746</t>
  </si>
  <si>
    <t>Land Rear Of 162-164 &amp; Part Of 162 Mongeham Road</t>
  </si>
  <si>
    <t>23/00563</t>
  </si>
  <si>
    <t>29 Monks Way</t>
  </si>
  <si>
    <t>23/00880</t>
  </si>
  <si>
    <t>Land adjacent to 16 Granville Road, St Margaret's Bay</t>
  </si>
  <si>
    <t>23/00076</t>
  </si>
  <si>
    <t>Car Park, Military Road</t>
  </si>
  <si>
    <t>23/00879</t>
  </si>
  <si>
    <t>20 Biggin Street</t>
  </si>
  <si>
    <t>22/01643</t>
  </si>
  <si>
    <t>Land to the West of 22 The Street, West Hougham</t>
  </si>
  <si>
    <t>22/01577</t>
  </si>
  <si>
    <t>Horse Shoe Bungalow, Mill Lane</t>
  </si>
  <si>
    <t>20/01171</t>
  </si>
  <si>
    <t>Land known as Church Farm, Vicarage Farm Road, West Langdon</t>
  </si>
  <si>
    <t>Langdon</t>
  </si>
  <si>
    <t>23/00576</t>
  </si>
  <si>
    <t>Land South West of Ferrybridge House, Abbey Road</t>
  </si>
  <si>
    <t>23/01043</t>
  </si>
  <si>
    <t>119 Sandwich Road, Whitfield</t>
  </si>
  <si>
    <t>22/01181</t>
  </si>
  <si>
    <t>Living Well Church, Canterbury Road</t>
  </si>
  <si>
    <t>Lydden</t>
  </si>
  <si>
    <t>23/01070</t>
  </si>
  <si>
    <t>Hay and Cattle Barn, North Court Farmyard, North Court Lane</t>
  </si>
  <si>
    <t>23/01009</t>
  </si>
  <si>
    <t>35 High Street</t>
  </si>
  <si>
    <t>23/00429</t>
  </si>
  <si>
    <t>23/00473</t>
  </si>
  <si>
    <t>Jossenblock Farm, The Street, East Langdon</t>
  </si>
  <si>
    <t>23/00770</t>
  </si>
  <si>
    <t>15 The Grange</t>
  </si>
  <si>
    <t>19/01092</t>
  </si>
  <si>
    <t>Mellands Farm, Stourmouth Road</t>
  </si>
  <si>
    <t>23/01044</t>
  </si>
  <si>
    <t>Rear of 89-91 Folkestone Road</t>
  </si>
  <si>
    <t>22/00141</t>
  </si>
  <si>
    <t>Land South of The Oast, Preston Lane</t>
  </si>
  <si>
    <t>23/01147</t>
  </si>
  <si>
    <t>96 Sandwich Road</t>
  </si>
  <si>
    <t>22/00077</t>
  </si>
  <si>
    <t>22/01140</t>
  </si>
  <si>
    <t>Deaconland Farm, Church Hill, Elmstone</t>
  </si>
  <si>
    <t>23/01148</t>
  </si>
  <si>
    <t>23/00271</t>
  </si>
  <si>
    <t>Agricultural Farm and Buildings, Westcourt Farm Westcourt Lane</t>
  </si>
  <si>
    <t>23/00460</t>
  </si>
  <si>
    <t>23/01056</t>
  </si>
  <si>
    <t>Minnis Farm, Downs Road</t>
  </si>
  <si>
    <t>23/01294</t>
  </si>
  <si>
    <t>Cour-Jardin Glebe Close</t>
  </si>
  <si>
    <t>23/01379</t>
  </si>
  <si>
    <t>4 Bewsbury Cross Lane</t>
  </si>
  <si>
    <t>23/00546</t>
  </si>
  <si>
    <t>Land East Side of Short Lane</t>
  </si>
  <si>
    <t>14/00176</t>
  </si>
  <si>
    <t>Hope Bay, The Leas, Kingsdown</t>
  </si>
  <si>
    <t>Ringwould with Kingsdown</t>
  </si>
  <si>
    <t>23/01328</t>
  </si>
  <si>
    <t>4A Bench Street</t>
  </si>
  <si>
    <t>23/01245</t>
  </si>
  <si>
    <t>28 Clarendon Road</t>
  </si>
  <si>
    <t>24/00001</t>
  </si>
  <si>
    <t>21 Castle Street</t>
  </si>
  <si>
    <t>22/00471</t>
  </si>
  <si>
    <t>3 Middle Deal Road</t>
  </si>
  <si>
    <t>23/01239</t>
  </si>
  <si>
    <t>Greenleaves, Caravan, Preston Road</t>
  </si>
  <si>
    <t>22/00074</t>
  </si>
  <si>
    <t xml:space="preserve">7-9 Chilton Way </t>
  </si>
  <si>
    <t xml:space="preserve">River </t>
  </si>
  <si>
    <t>21/01201</t>
  </si>
  <si>
    <t>23/01265</t>
  </si>
  <si>
    <t>7 The Butchery</t>
  </si>
  <si>
    <t>21/01606</t>
  </si>
  <si>
    <t>Whiteville, Lawn Road</t>
  </si>
  <si>
    <t>Walmer</t>
  </si>
  <si>
    <t>22/00847</t>
  </si>
  <si>
    <t>23/00630</t>
  </si>
  <si>
    <t>The Chequers, Golf Road</t>
  </si>
  <si>
    <t>23/00771</t>
  </si>
  <si>
    <t>25 Ravenscourt Road</t>
  </si>
  <si>
    <t>23/01145</t>
  </si>
  <si>
    <t>20 Mongeham Road</t>
  </si>
  <si>
    <t>24/00129</t>
  </si>
  <si>
    <t>15 Norman Street</t>
  </si>
  <si>
    <t>23/00918</t>
  </si>
  <si>
    <t>2A Canada Road</t>
  </si>
  <si>
    <t>23/01231</t>
  </si>
  <si>
    <t>8 Green Lane</t>
  </si>
  <si>
    <t>Eythorne</t>
  </si>
  <si>
    <t>20/00566</t>
  </si>
  <si>
    <t>Delfbridge Manor, 10 Dover Road</t>
  </si>
  <si>
    <t xml:space="preserve">Sandwich </t>
  </si>
  <si>
    <t>21/00605</t>
  </si>
  <si>
    <t>3 The Chain</t>
  </si>
  <si>
    <t>22/01584</t>
  </si>
  <si>
    <t>1 Potter Street</t>
  </si>
  <si>
    <t>24/00123</t>
  </si>
  <si>
    <t>Danehurst, Kingsdown Hill, Kingsdown</t>
  </si>
  <si>
    <t>19/01028</t>
  </si>
  <si>
    <t xml:space="preserve">61 Mill Lane, Shepherdswell </t>
  </si>
  <si>
    <t>21/00506</t>
  </si>
  <si>
    <t>23/01319</t>
  </si>
  <si>
    <t>21 Market Street</t>
  </si>
  <si>
    <t>24/00427</t>
  </si>
  <si>
    <t>8 London Road</t>
  </si>
  <si>
    <t>23/00594</t>
  </si>
  <si>
    <t>1 Mayfield Villas, Station Road</t>
  </si>
  <si>
    <t>24/00493</t>
  </si>
  <si>
    <t>17-23 Queen Street</t>
  </si>
  <si>
    <t>23/01234</t>
  </si>
  <si>
    <t>51 Church Path</t>
  </si>
  <si>
    <t>23/01254</t>
  </si>
  <si>
    <t>The Cedars 26 Victoria Road</t>
  </si>
  <si>
    <t>24/00068</t>
  </si>
  <si>
    <t>6 St Peter's Street</t>
  </si>
  <si>
    <t>19/01249</t>
  </si>
  <si>
    <t>Land R/O 22, The Droveway, St Margarets Bay</t>
  </si>
  <si>
    <t>21/01145</t>
  </si>
  <si>
    <t xml:space="preserve">Ivy Bank 33 Granville Road St Margarets Bay </t>
  </si>
  <si>
    <t>21/00317</t>
  </si>
  <si>
    <t xml:space="preserve">Coastguard Cottages Bay Hill St Margarets Bay </t>
  </si>
  <si>
    <t>24/00119</t>
  </si>
  <si>
    <t>20/00541</t>
  </si>
  <si>
    <t>23/00647</t>
  </si>
  <si>
    <t>24/00353</t>
  </si>
  <si>
    <t>The Forge, Goodnestone Road, Chillenden</t>
  </si>
  <si>
    <t>23/01255</t>
  </si>
  <si>
    <t>377 London Road</t>
  </si>
  <si>
    <t>22/01011</t>
  </si>
  <si>
    <t>Sherleys Far, Reach Road</t>
  </si>
  <si>
    <t>23/01242</t>
  </si>
  <si>
    <t>Glen Farm, Mongeham Road</t>
  </si>
  <si>
    <t>Ripple</t>
  </si>
  <si>
    <t>24/00117</t>
  </si>
  <si>
    <t>Malbec, 69 Granville Road</t>
  </si>
  <si>
    <t>St Margaret's At Cliffe</t>
  </si>
  <si>
    <t>24/00586</t>
  </si>
  <si>
    <t>142A High Street</t>
  </si>
  <si>
    <t>23/01389</t>
  </si>
  <si>
    <t>24/00054</t>
  </si>
  <si>
    <t>Land rear of Sideways Downs Road, East Studdall</t>
  </si>
  <si>
    <t>23/01097</t>
  </si>
  <si>
    <t>Land South West of Yamaga, The Avenue</t>
  </si>
  <si>
    <t>Temple Ewell</t>
  </si>
  <si>
    <t>23/00521</t>
  </si>
  <si>
    <t>SAP55</t>
  </si>
  <si>
    <t>The Larch, Nursery Beacon Lane</t>
  </si>
  <si>
    <t>Woodnesborough</t>
  </si>
  <si>
    <t>23/01454</t>
  </si>
  <si>
    <t>Marleybrook House Stourmouth Road</t>
  </si>
  <si>
    <t>24/00813</t>
  </si>
  <si>
    <t>23/01336</t>
  </si>
  <si>
    <t>Neptune Bay Hill, St Margaret's Bay</t>
  </si>
  <si>
    <t>22/00896</t>
  </si>
  <si>
    <t>21/01587</t>
  </si>
  <si>
    <t>Oast House, Preston Road</t>
  </si>
  <si>
    <t>23/01400</t>
  </si>
  <si>
    <t>Frampton, Hougham Court Lane, Church Hougham</t>
  </si>
  <si>
    <t>24/00652</t>
  </si>
  <si>
    <t>62 Canterbury Road</t>
  </si>
  <si>
    <t>24/00112</t>
  </si>
  <si>
    <t>Woodlands, The Avenue, Kingsdown</t>
  </si>
  <si>
    <t>24/00232</t>
  </si>
  <si>
    <t>Dairy Building, Westcourt Lane</t>
  </si>
  <si>
    <t>Shepherdswell with Coldred</t>
  </si>
  <si>
    <t>22/00143</t>
  </si>
  <si>
    <t>Land adjoining Cilcain Winehouse Lane</t>
  </si>
  <si>
    <t>23/00264</t>
  </si>
  <si>
    <t>Land To The Rear Of Ashurst 162 Mongeham Road </t>
  </si>
  <si>
    <t>24/00649</t>
  </si>
  <si>
    <t>196-197 London Road</t>
  </si>
  <si>
    <t>21/01360</t>
  </si>
  <si>
    <t xml:space="preserve">Site at Chapel Lane, Chapel Lane, Ashley </t>
  </si>
  <si>
    <t>23/01236</t>
  </si>
  <si>
    <t>Land at The Street, East Langdon</t>
  </si>
  <si>
    <t>24/00884</t>
  </si>
  <si>
    <t>24/00588</t>
  </si>
  <si>
    <t>Little Westhill Farm, Belsey Lane, Ewell Minnis</t>
  </si>
  <si>
    <t>24/00790</t>
  </si>
  <si>
    <t>24/00567</t>
  </si>
  <si>
    <t>122 London Road</t>
  </si>
  <si>
    <t>24/00953</t>
  </si>
  <si>
    <t>82 Dover Road</t>
  </si>
  <si>
    <t>23/01324</t>
  </si>
  <si>
    <t>20 Granville Road</t>
  </si>
  <si>
    <t>21/01760</t>
  </si>
  <si>
    <t>17 Church Street</t>
  </si>
  <si>
    <t>20/01482</t>
  </si>
  <si>
    <t>23/00240</t>
  </si>
  <si>
    <t>Mansion Gardens, Port Zone, Off Willingdon Road</t>
  </si>
  <si>
    <t>24/01008</t>
  </si>
  <si>
    <t>Wingleton Farm, Wingleton Lane</t>
  </si>
  <si>
    <t>24/00951</t>
  </si>
  <si>
    <t>148 Snargate Street</t>
  </si>
  <si>
    <t>18/00592</t>
  </si>
  <si>
    <t xml:space="preserve">Land R/O Station Road </t>
  </si>
  <si>
    <t xml:space="preserve">Walmer </t>
  </si>
  <si>
    <t>21/01394</t>
  </si>
  <si>
    <t>Generals Meadow Nursing Home, St Clare Road</t>
  </si>
  <si>
    <t>21/00776</t>
  </si>
  <si>
    <t>Land fronting St Marys Road, rear of Redcote, St Clare Road</t>
  </si>
  <si>
    <t>22/00495</t>
  </si>
  <si>
    <t>Land at 5 Beechwood Close</t>
  </si>
  <si>
    <t>24/01043</t>
  </si>
  <si>
    <t>71 High Street</t>
  </si>
  <si>
    <t>24/01160</t>
  </si>
  <si>
    <t>Agricultural Building South East Of Beacon Hill House Beacon Lane</t>
  </si>
  <si>
    <t>24/01162</t>
  </si>
  <si>
    <t>Westbury House 1 Westbury Road</t>
  </si>
  <si>
    <t>24/00988</t>
  </si>
  <si>
    <t>24/00818</t>
  </si>
  <si>
    <t>Electric House 43 Castle Street</t>
  </si>
  <si>
    <t>24/01320</t>
  </si>
  <si>
    <t>Storage Area Above 4-6 Biggin Street</t>
  </si>
  <si>
    <t>20/01063</t>
  </si>
  <si>
    <t xml:space="preserve">Morfield House, 11 Bewsbury Crescent </t>
  </si>
  <si>
    <t>24/01318</t>
  </si>
  <si>
    <t>24/00945</t>
  </si>
  <si>
    <t>Hillside Pommeus Lane</t>
  </si>
  <si>
    <t>22/01454</t>
  </si>
  <si>
    <t>Wingham</t>
  </si>
  <si>
    <t>23/00845</t>
  </si>
  <si>
    <t>97 High Street</t>
  </si>
  <si>
    <t>23/00892</t>
  </si>
  <si>
    <t>The Coach House, High Street</t>
  </si>
  <si>
    <t>23/00203</t>
  </si>
  <si>
    <t>Store Little, Crockshard Farm, Crockshard Lane</t>
  </si>
  <si>
    <t>18/01321</t>
  </si>
  <si>
    <t xml:space="preserve">Wingham </t>
  </si>
  <si>
    <t>21/00649</t>
  </si>
  <si>
    <t>Dambridge Farm, Dambridge Oast, Dambridge Farm Road</t>
  </si>
  <si>
    <t>23/00782</t>
  </si>
  <si>
    <t>Huis Close 124 Wellington Parade, Kingsdown</t>
  </si>
  <si>
    <t>19/01337</t>
  </si>
  <si>
    <t xml:space="preserve">20/00996 </t>
  </si>
  <si>
    <t xml:space="preserve">Vine Farm, Parsonage Farm Road, Marshborough </t>
  </si>
  <si>
    <t>18/00977</t>
  </si>
  <si>
    <t xml:space="preserve">The Old Pumphouse, Beacon Lane, </t>
  </si>
  <si>
    <t>22/00166</t>
  </si>
  <si>
    <t>22/00333</t>
  </si>
  <si>
    <t>Land South East Of Birnam Mushroom Farm, Hammill Road, Woodnesborough</t>
  </si>
  <si>
    <t>24/00605</t>
  </si>
  <si>
    <t>Drellingore Barns, Stombers Lane, Drellingore</t>
  </si>
  <si>
    <t>24/00758</t>
  </si>
  <si>
    <t>The Bungalow Willow Woods Road Little Mongeham </t>
  </si>
  <si>
    <t>21/01581</t>
  </si>
  <si>
    <t>24/00327</t>
  </si>
  <si>
    <t>20 Castle Street</t>
  </si>
  <si>
    <t>24/01279</t>
  </si>
  <si>
    <t>Sentosa Chapel Lane</t>
  </si>
  <si>
    <t>24/00356</t>
  </si>
  <si>
    <t>Barns At Guilton Farm Guilton</t>
  </si>
  <si>
    <t>WOO005</t>
  </si>
  <si>
    <t>Beacon Lane Nursery, Beacon Lane, Woodnesborough</t>
  </si>
  <si>
    <t>Policy Site reference</t>
  </si>
  <si>
    <t>21/00224</t>
  </si>
  <si>
    <t xml:space="preserve">Land south east of Fernfield Farm, Fernfield Lane, Hawkinge </t>
  </si>
  <si>
    <t xml:space="preserve">Site is under construction </t>
  </si>
  <si>
    <t>23/00951</t>
  </si>
  <si>
    <t>20/00693</t>
  </si>
  <si>
    <t>Aylesham Sports Club, Burgess Road</t>
  </si>
  <si>
    <t>20/01004</t>
  </si>
  <si>
    <t>Phase 2B Parcel 3 Land for Aylesham Village Expansion, North of Dorman Avenue</t>
  </si>
  <si>
    <t xml:space="preserve">Aylesham </t>
  </si>
  <si>
    <t>21/00758</t>
  </si>
  <si>
    <t>Phase 2B Parcel 4 (And residential access road 2B.2 &amp; 2B.3) Land for Aylesham Village Explansion, North of Dorman Avenue</t>
  </si>
  <si>
    <t>20/00879</t>
  </si>
  <si>
    <t>22/00043</t>
  </si>
  <si>
    <t>Land between nos 107 and 127 Capel Street</t>
  </si>
  <si>
    <t>Land Opposite 32 To 38 Cauldham Lane</t>
  </si>
  <si>
    <t>20/01569</t>
  </si>
  <si>
    <t>21/01683</t>
  </si>
  <si>
    <t>Site at Cross Road</t>
  </si>
  <si>
    <t>21/00896</t>
  </si>
  <si>
    <t>22/01345</t>
  </si>
  <si>
    <t>12 King Street</t>
  </si>
  <si>
    <t>24/01050</t>
  </si>
  <si>
    <t>24/01117</t>
  </si>
  <si>
    <t>Grove Villa, 28 Mill Road</t>
  </si>
  <si>
    <t>18/00892</t>
  </si>
  <si>
    <t>Land on the West side of Albert Road</t>
  </si>
  <si>
    <t>20/01258</t>
  </si>
  <si>
    <t>18/01322</t>
  </si>
  <si>
    <t xml:space="preserve"> Former Magistrates Court 1 - 7 Pencester Road </t>
  </si>
  <si>
    <t>20/00510</t>
  </si>
  <si>
    <t>Karma Leisure Ltd, Adrian Street</t>
  </si>
  <si>
    <t>20/01014</t>
  </si>
  <si>
    <t>Land to the Rear of Former Magistrates Court, Pencester Road</t>
  </si>
  <si>
    <t>19/01025</t>
  </si>
  <si>
    <t>Land adjoining 74, Stanhope Road</t>
  </si>
  <si>
    <t>22/01305</t>
  </si>
  <si>
    <t>Land At Barwick Road </t>
  </si>
  <si>
    <t>18/01263</t>
  </si>
  <si>
    <t>19/00287</t>
  </si>
  <si>
    <t>18/01377</t>
  </si>
  <si>
    <t>Land  adjacent to Allotments, Folkestone Road,</t>
  </si>
  <si>
    <t>20/01084</t>
  </si>
  <si>
    <t xml:space="preserve">Former Buckland Hospital, Coombe Valley Road, </t>
  </si>
  <si>
    <t>19/01364</t>
  </si>
  <si>
    <t>14/00240</t>
  </si>
  <si>
    <t>21/00504</t>
  </si>
  <si>
    <t>18/00764</t>
  </si>
  <si>
    <t>18/00981</t>
  </si>
  <si>
    <t>Former Connaught Barracks, Dover Road,  (Officers Mess)</t>
  </si>
  <si>
    <t>Guston</t>
  </si>
  <si>
    <t>21/01615</t>
  </si>
  <si>
    <t>The Old Malt House, Easole Street</t>
  </si>
  <si>
    <t>22/01379</t>
  </si>
  <si>
    <t>Site at Betteshanger Sustainable Parks, Betteshanger Road, Betteshanger</t>
  </si>
  <si>
    <t>21/01572</t>
  </si>
  <si>
    <t xml:space="preserve">Willowbank </t>
  </si>
  <si>
    <t>23/01078</t>
  </si>
  <si>
    <t>Land South West of Sholden Drive, Sandwich Road</t>
  </si>
  <si>
    <t>22/01409</t>
  </si>
  <si>
    <t>22/00817</t>
  </si>
  <si>
    <t>Land at Church Field Farm, The Street (care home element - HDT Ratio applied)</t>
  </si>
  <si>
    <t>21/00999</t>
  </si>
  <si>
    <t xml:space="preserve">East Studdal Nurseries Downs Road East Studdal </t>
  </si>
  <si>
    <t>14/00361</t>
  </si>
  <si>
    <t>Land off, Station Road</t>
  </si>
  <si>
    <t>22/00737</t>
  </si>
  <si>
    <t xml:space="preserve">Land to rear of Archers Court Road </t>
  </si>
  <si>
    <t>23/00976</t>
  </si>
  <si>
    <t>Footpath Field, Staple Road</t>
  </si>
  <si>
    <t>18/00079</t>
  </si>
  <si>
    <t>SAP10</t>
  </si>
  <si>
    <t>22/11/218</t>
  </si>
  <si>
    <t>Phasing Summary 2025</t>
  </si>
  <si>
    <t>19/01462</t>
  </si>
  <si>
    <t>Land North of Orchard View, and West of Saunders Lane</t>
  </si>
  <si>
    <t>22/01497</t>
  </si>
  <si>
    <t xml:space="preserve"> ANP7a</t>
  </si>
  <si>
    <t>Land at 52 New Street</t>
  </si>
  <si>
    <t>24/00257</t>
  </si>
  <si>
    <t>Land South East Of Great Cauldham Farm Cauldham Lane</t>
  </si>
  <si>
    <t>21/01822</t>
  </si>
  <si>
    <t>Land on the west side of Cross Road</t>
  </si>
  <si>
    <t>20/01068</t>
  </si>
  <si>
    <t>21/00935</t>
  </si>
  <si>
    <t>36A Coombe Valley Road,</t>
  </si>
  <si>
    <t>17/01452</t>
  </si>
  <si>
    <t xml:space="preserve">Buckland Mill, Service Station, Crabble Hill </t>
  </si>
  <si>
    <t>14/00058</t>
  </si>
  <si>
    <t>23/00205</t>
  </si>
  <si>
    <t>Land at Church Field Farm, The Street</t>
  </si>
  <si>
    <t>24/00006</t>
  </si>
  <si>
    <t>Land at New Townsend Farm</t>
  </si>
  <si>
    <t xml:space="preserve">Site Status </t>
  </si>
  <si>
    <t>Date Planning App Received</t>
  </si>
  <si>
    <t xml:space="preserve">Total Site Allocation units </t>
  </si>
  <si>
    <t>Total units on application (if received)</t>
  </si>
  <si>
    <t>Phasing 2030 onwards</t>
  </si>
  <si>
    <t xml:space="preserve">Summary of Phasing evidence (Sept 2025) </t>
  </si>
  <si>
    <t>SAP1</t>
  </si>
  <si>
    <t>SAP3</t>
  </si>
  <si>
    <t>Allocated / Not Started</t>
  </si>
  <si>
    <t>Allocated / Application Received</t>
  </si>
  <si>
    <t>25/00318</t>
  </si>
  <si>
    <t>Full application received for part of SAP3 in March 2025 (17 units). Awaiting determination. Phasing as advised by landowner.</t>
  </si>
  <si>
    <t>SAP6</t>
  </si>
  <si>
    <t>Dover Mid Town (DOV018)</t>
  </si>
  <si>
    <t>Advised by landowner / Developer that phasing remains in accordance with Appendix Dii - Local Plan Housing Site Allocations Trajectory</t>
  </si>
  <si>
    <t>SAP7</t>
  </si>
  <si>
    <t>Bench Street, Dover (Part DOV017)</t>
  </si>
  <si>
    <t>Landowner advise early pre-application assessments have commenced. Phasing in accordance with Appendix DII - Local Plan Housing Site Allocations Trajectory outisde of 5 years.</t>
  </si>
  <si>
    <t>SAP8</t>
  </si>
  <si>
    <t>Land adjacent to Gas Holder, Coombe Valley Road, Dover (DOV022B)</t>
  </si>
  <si>
    <t>No additional information received. Phased in accordance with Appendix Dii - Local Plan Housing Site Allocations Trajectory</t>
  </si>
  <si>
    <t>SAP11</t>
  </si>
  <si>
    <t>Westmount College, Folkestone Road, Dover (DOV026)</t>
  </si>
  <si>
    <t>SAP12</t>
  </si>
  <si>
    <t>Car Park rear of Charlton Shopping Centre, Crafford Street, Dover (DOV028)</t>
  </si>
  <si>
    <t>Site owner has confirmed no immediate plans for development. Phased in accordance with Appendix Dii - Local Plan Housing Site Allocations Trajectory outside of 5 year period.</t>
  </si>
  <si>
    <t>SAP13</t>
  </si>
  <si>
    <t>Land at Dundedin Drive (south), Dover (DOV006)</t>
  </si>
  <si>
    <t xml:space="preserve">Landowner estimated timescale for planning application submission within 2 years (by 2027). Pre-application discussions underway. Phasing of site moved into year 5. </t>
  </si>
  <si>
    <t>Albany Place Car Park, Dover (DOV019)</t>
  </si>
  <si>
    <t>Land north of Coombe Valley Rd, Dover (DOV022C)</t>
  </si>
  <si>
    <t>Land at Durham Hill, Dover (DOV030)</t>
  </si>
  <si>
    <t>Land at Roosevelt Road, Dover (TC4S027)</t>
  </si>
  <si>
    <t xml:space="preserve">Landowner estimated timescale for planning application submission by 2027/28. Phasing of site delivery moved into year 5. </t>
  </si>
  <si>
    <t>Land at Peverell Road, Dover (TC4S028)</t>
  </si>
  <si>
    <t>Landowner estimated timescale for planning application submission by  2027/28. Phasing of site delivery remains in 2029/30 as set out in Appendix Dii - Local Plan Housing Site Allocations Trajectory</t>
  </si>
  <si>
    <t>Land at Colton Crescent, Dover (TC4S030)</t>
  </si>
  <si>
    <t>SAP15</t>
  </si>
  <si>
    <t>Land at Rays Bottom, Walmer (WAL002)</t>
  </si>
  <si>
    <t>SAP16</t>
  </si>
  <si>
    <t>Bridleway Riding School, Station Road, Deal (TC4S008)</t>
  </si>
  <si>
    <t>25/00320</t>
  </si>
  <si>
    <t>Ethelbert Road garages, Deal (TC4S032)</t>
  </si>
  <si>
    <t>Landowner estimated timescale for planning application submission by  2027. Phasing of site delivery remains in 2029/30 as set out in Appendix Dii - Local Plan Housing Site Allocations Trajectory</t>
  </si>
  <si>
    <t>104 Northwall Road, Deal (TC4SO47)</t>
  </si>
  <si>
    <t xml:space="preserve">Allocated / Planning application received </t>
  </si>
  <si>
    <t>24/01322</t>
  </si>
  <si>
    <t>Land to the east of Northbourne Road, Great Mongeham (GTM003)</t>
  </si>
  <si>
    <t xml:space="preserve">25/00736 </t>
  </si>
  <si>
    <t>Application received in June 2025 (25/00736) for 11 dwellings. Phasing of site delivery remains in 2029/30 as set out in Appendix Dii - Local Plan Housing Site Allocations Trajectory</t>
  </si>
  <si>
    <t>SAP17</t>
  </si>
  <si>
    <t>Land south of Stonar Lake and to north and east of Stonar  Gardens, Sandwich (SAN004)</t>
  </si>
  <si>
    <t>No additional information received. Phased In accordance with Appendix Dii - Local Plan Housing Site Allocations Trajectory</t>
  </si>
  <si>
    <t>SAP18</t>
  </si>
  <si>
    <t>Sandwich Highway Depot/Chippies Way, Ash Road, Sandwich (SAN006)</t>
  </si>
  <si>
    <t xml:space="preserve">No additional information received. Phased outside of 5 year period. </t>
  </si>
  <si>
    <t>SAP19</t>
  </si>
  <si>
    <t>Land known as Poplar Meadow, Adjacent to 10 Dover Road, Sandwich (SAN007)</t>
  </si>
  <si>
    <t>SAP20</t>
  </si>
  <si>
    <t>Woods' Yard, rear of 17 Woodnesborough Road, Sandwich (SAN008)</t>
  </si>
  <si>
    <t>SAP21</t>
  </si>
  <si>
    <t>Land adjacent to Sandwich Technology School, Deal Road, Sandwich (SAN013)</t>
  </si>
  <si>
    <t>25/00665</t>
  </si>
  <si>
    <t>SAP22</t>
  </si>
  <si>
    <t>Land at Archers Low Farm, St George's Road, Sandwich (SAN023)</t>
  </si>
  <si>
    <t>25/00472</t>
  </si>
  <si>
    <t>SAP23</t>
  </si>
  <si>
    <t>Sydney Nursery, Dover Road, Sandwich (SAN019)</t>
  </si>
  <si>
    <t>SAP24</t>
  </si>
  <si>
    <t>Land to the of South Aylesham (AYL003)</t>
  </si>
  <si>
    <t xml:space="preserve">25/00133 </t>
  </si>
  <si>
    <t>SAP27</t>
  </si>
  <si>
    <t>Land at Dorman Avenue North, Aylesham (AYL001)</t>
  </si>
  <si>
    <t>SAP28</t>
  </si>
  <si>
    <t>Land between Eythorne and Elvington (EYT003/EYT09/EYT012)</t>
  </si>
  <si>
    <t>Landowner estimated timescale for planning application submission in less than 5 years. Phasing of site delivery remains after 2030,  as set out in Appendix Dii - Local Plan Housing Site Allocations Trajectory.</t>
  </si>
  <si>
    <t>SAP29</t>
  </si>
  <si>
    <t>Land on the south eastern side of Roman Way, Elvington (EYT008)</t>
  </si>
  <si>
    <t>SAP30</t>
  </si>
  <si>
    <t>Land at Chapel Hill, Eythorne (TC4S039)</t>
  </si>
  <si>
    <t>Landowner estimated timescale for planning application submission by  2029. Phasing of site delivery remains after 2030,  as set out in Appendix Dii - Local Plan Housing Site Allocations Trajectory.</t>
  </si>
  <si>
    <t>SAP32</t>
  </si>
  <si>
    <t>Land at Buttsole Pond, Lower Street, Eastry (EAS002)</t>
  </si>
  <si>
    <t>Outline 25/00934</t>
  </si>
  <si>
    <t>SAP33</t>
  </si>
  <si>
    <t>Eastry Court Farm, Eastry (EAS009)</t>
  </si>
  <si>
    <t>Allocated / Planning application Granted</t>
  </si>
  <si>
    <t>24/00866</t>
  </si>
  <si>
    <t>Granted 17/06/2025</t>
  </si>
  <si>
    <t xml:space="preserve">Application granted June 2025 for 5 units. Phasing moved into year 3. </t>
  </si>
  <si>
    <t>Land adjacent to Cross Farm, Eastry (EAS009)</t>
  </si>
  <si>
    <t>25/00005</t>
  </si>
  <si>
    <t>SAP34</t>
  </si>
  <si>
    <t>Land at Woodhill Farm, Ringwould Road, Kingsdown (KIN002)</t>
  </si>
  <si>
    <t>25/00112</t>
  </si>
  <si>
    <t>SAP35</t>
  </si>
  <si>
    <t>Land adjacent to Courtlands, Kingsdown (TC4S074)</t>
  </si>
  <si>
    <t>SAP36</t>
  </si>
  <si>
    <t>Land north and east of St Andrew's Gardens and adjacent to Mill House, Sheperdswell (SHE004/ TC4S082)</t>
  </si>
  <si>
    <t>RM 25/00908
Outline 22/01207</t>
  </si>
  <si>
    <t>SAP37</t>
  </si>
  <si>
    <t xml:space="preserve">Land at Botolph Street Farm, Shepherdswell (SHE006) </t>
  </si>
  <si>
    <t xml:space="preserve">Allocated / pre-app received </t>
  </si>
  <si>
    <t>Land off Mill Lane, Shepherdswell (SHE008)</t>
  </si>
  <si>
    <t>SAP38</t>
  </si>
  <si>
    <t xml:space="preserve">Land adjacent to Reach Road bordering Reach Court Farm, St Margarets (STM003) </t>
  </si>
  <si>
    <t>SAP39</t>
  </si>
  <si>
    <t>Land to the west of Townsend Farm Road, St Margarets (STM007/STM008)</t>
  </si>
  <si>
    <t>SAP42</t>
  </si>
  <si>
    <t>Land adjacent to Staple Road, Wingham (WIN003)</t>
  </si>
  <si>
    <t>Land adjacent to White Lodge, Preston Hill, Wingham (WIN004)</t>
  </si>
  <si>
    <t>SAP45</t>
  </si>
  <si>
    <t>Land known as the former Archway Filling Station, New Dover Road, Capel-le-Ferne (CAP011)</t>
  </si>
  <si>
    <t>SAP46</t>
  </si>
  <si>
    <t>Land adjacent Langdon Court Bungalow, The Street, East Langdon (LAN003)</t>
  </si>
  <si>
    <t>Outline 23/00370</t>
  </si>
  <si>
    <t>SAP47</t>
  </si>
  <si>
    <t>Land adjacent to Lydden Court Farm, Church Lane, Lydden  (LYD003)</t>
  </si>
  <si>
    <t>Outline 23/01061</t>
  </si>
  <si>
    <t>SAP48</t>
  </si>
  <si>
    <t xml:space="preserve">PRE016 - Site north of Discovery Drive, Preston </t>
  </si>
  <si>
    <t xml:space="preserve">PRE003 - Apple Tree Farm, Stourmouth Road </t>
  </si>
  <si>
    <t>25/00105</t>
  </si>
  <si>
    <t>Apple Tree Farm and west of Apple Tree Farm, Preston (PRE003/PRE016/ PRE017) (PRE017 - this app for Land north east of Grove Road, Preston)</t>
  </si>
  <si>
    <t>Outline 24/01331</t>
  </si>
  <si>
    <t>SAP49</t>
  </si>
  <si>
    <t>Land to the east of Jubilee Road, Worth (WOR006)</t>
  </si>
  <si>
    <t>Land to the East of former Bisley Nursery, The Street, Worth (WOR009)</t>
  </si>
  <si>
    <t>SAP50</t>
  </si>
  <si>
    <t>Land Adjacent to Short Street, Chillenden (GOO006)</t>
  </si>
  <si>
    <t>SAP51</t>
  </si>
  <si>
    <t>Land Opposite the Conifers, Coldred (SHE013)</t>
  </si>
  <si>
    <t>Outline 21/00882</t>
  </si>
  <si>
    <t>SAP53</t>
  </si>
  <si>
    <t>Land at Ringwould - Alpines, Dover Road (RINOO2/RIN006)</t>
  </si>
  <si>
    <t>24/00165</t>
  </si>
  <si>
    <t>SAP54</t>
  </si>
  <si>
    <t>Land at Durlock Road, Staple (STA004)</t>
  </si>
  <si>
    <t xml:space="preserve">Land south of Sandwich Road, Woodnesborough (WOO006) </t>
  </si>
  <si>
    <t xml:space="preserve">No update from landowner. Phased outside of 5 year period. </t>
  </si>
  <si>
    <t>Agri/Cowans Land, Land south of Sandwich Road, Ash (ASH014)</t>
  </si>
  <si>
    <t>20/00284</t>
  </si>
  <si>
    <t xml:space="preserve">ANP7b </t>
  </si>
  <si>
    <t>Old Council Yard, Land to the west of Chequer Lane, Ash (ASH015)</t>
  </si>
  <si>
    <t>PE/20/00196</t>
  </si>
  <si>
    <t>ANP7d</t>
  </si>
  <si>
    <t>ANP7e</t>
  </si>
  <si>
    <t>Land south of Guilton (ASH011)</t>
  </si>
  <si>
    <t xml:space="preserve">Phase / Developer </t>
  </si>
  <si>
    <t>Application number/s</t>
  </si>
  <si>
    <t>Phasing 2030/31</t>
  </si>
  <si>
    <t>Phasing 2031/32</t>
  </si>
  <si>
    <t>Phasing 2032/33</t>
  </si>
  <si>
    <t>Phasing 2033/34</t>
  </si>
  <si>
    <t>Phasing 2034/35</t>
  </si>
  <si>
    <t>10 year total</t>
  </si>
  <si>
    <t>Beyond 2035</t>
  </si>
  <si>
    <t xml:space="preserve">Phase 1 - Outline Consent remaining units without RM approved. Outline granted for 1,250 units. 327 remain without RM approval. </t>
  </si>
  <si>
    <t>10/01010</t>
  </si>
  <si>
    <t>Phase 1 - with RM Consent approved Extant units (note 471 completions as of 31st March 2025 on Phase 1 RMs)</t>
  </si>
  <si>
    <t>Phase 2 - (Pentland)</t>
  </si>
  <si>
    <t xml:space="preserve">DOV/23/00830 </t>
  </si>
  <si>
    <t>Phase 2 - (Danescroft)</t>
  </si>
  <si>
    <t>DOV/23/01458</t>
  </si>
  <si>
    <t>N/A</t>
  </si>
  <si>
    <t>Persimmon Homes (lead housebuilder) have commenced masterplanning required by Policy SAP1. Phasing unknown at this time but will be outside of 5 year period.</t>
  </si>
  <si>
    <r>
      <t>Reserved Matters planning applications for the remainder of Phase 1 outline have been submitted in early 2025 (25/00486; 25/00487; 25/00488; 25/00172). Please note, some of these applications are for the same parcels of land, and all are awaiting determination. The previous restriction of 800 homes being occupied until Whitfield roundabout upgrades has been removed. Based on previous built out rates, multiple housebuilders on-site and reciept of Reserved Matters applications, phasing for</t>
    </r>
    <r>
      <rPr>
        <sz val="11"/>
        <rFont val="Calibri"/>
        <family val="2"/>
        <scheme val="minor"/>
      </rPr>
      <t xml:space="preserve"> 110</t>
    </r>
    <r>
      <rPr>
        <sz val="11"/>
        <color rgb="FFFF0000"/>
        <rFont val="Calibri"/>
        <family val="2"/>
        <scheme val="minor"/>
      </rPr>
      <t xml:space="preserve"> </t>
    </r>
    <r>
      <rPr>
        <sz val="11"/>
        <color theme="1"/>
        <rFont val="Calibri"/>
        <family val="2"/>
        <scheme val="minor"/>
      </rPr>
      <t xml:space="preserve">units is now within 5 year period. Remaining </t>
    </r>
    <r>
      <rPr>
        <sz val="11"/>
        <rFont val="Calibri"/>
        <family val="2"/>
        <scheme val="minor"/>
      </rPr>
      <t>217</t>
    </r>
    <r>
      <rPr>
        <sz val="11"/>
        <color theme="1"/>
        <rFont val="Calibri"/>
        <family val="2"/>
        <scheme val="minor"/>
      </rPr>
      <t xml:space="preserve"> is phased outside of 5 year period</t>
    </r>
  </si>
  <si>
    <t>Remaining SAP1 Allocation (SAP1 total is 6,350 homes)</t>
  </si>
  <si>
    <t>Outline application received resolution to grant at Planning Committee in April 2025. Phasing based on information from developer as of September 2025.</t>
  </si>
  <si>
    <t>Reserved Matters applications - under construction. Phasing is based on previous years built out rates and information from multiple housebuilders on-site as of September 2025.</t>
  </si>
  <si>
    <t xml:space="preserve">Landowner estimated timescale for planning application submission by Q4 of 2025/26 (pre-application stage complete). Phasing of site moved into years 4 &amp; 5. </t>
  </si>
  <si>
    <t xml:space="preserve">Part of this site has outline consent: 10 units (21/00935) and is shown on tab A3. Remaining 10 units phased outside of 5 year period as no update received. </t>
  </si>
  <si>
    <t>Outline Application submitted in February 2025 for up to 800 homes (25/00133) and currently under consideration. Phasing largely updated to reflect landowner/developer information received in September 2025, with some amendments to push back estimated first completions to 2028.</t>
  </si>
  <si>
    <t>Full Application received in February 2025 for 9 units. Phasing moved into year 4 based on estimated build out rates for site size.</t>
  </si>
  <si>
    <t>Full Planning application received in Feb 2025 for 70 units following pre-application engagement. Application awaiting determination. Phased in years 4/5.</t>
  </si>
  <si>
    <t xml:space="preserve">Allocated / Planning application granted / received </t>
  </si>
  <si>
    <t xml:space="preserve">2 land parcels. Outline consent (22/01207) granted in June 2025 for 39 units and subsequent Reserved Matters submitted (25/00908) - awaiting decision.
Full application received in Feb 2023 (23/00235) for 9 units, awaiting decision. Phasing based on estimated build out rates.
</t>
  </si>
  <si>
    <t>No additional information received in 2025 survey. Phased into years 4/5 due to site size and estimated build out rates.</t>
  </si>
  <si>
    <t>Application - outline for 40 units (23/00370) resolution to grant in Jan 2024, subject to finalisation of legal agreement. Remains out of 5 years until consent granted as no response received in relation to S106 progress.</t>
  </si>
  <si>
    <t>Outline application for 23 dwellings received in August 2023 (23/01061) has resolution to grant at Planning committee, subject to finalisation of legal agreement. Phasing moved to years 4/5 based on information in relation to S106 progress.</t>
  </si>
  <si>
    <t>Developer intending to submit application in September 2025 based on information recieved. Phased in accordance with developer information. There are currently no underlying issues which affect the delivery of the site.</t>
  </si>
  <si>
    <t xml:space="preserve">Outline Appliction received in May 2021 (21/00882)  The application received a resolution to grant outline planning permission at committee and is awaiting section 106 legal agreement to be completed - phased in year 5 based on information about S106 progress. </t>
  </si>
  <si>
    <t>Outline 24/00165 received in February 2024 for 9 dwellings and given resolution to grant at Planning Committee in July 2025.</t>
  </si>
  <si>
    <t>Allocated / Not started</t>
  </si>
  <si>
    <t xml:space="preserve">Application received in December 2024 (24/01322) for 6 dwellings - awaiting determination. Phasing of site delivery remains in 2028/29 as set out in Appendix Dii - Local Plan Housing Site Allocations Trajectory. </t>
  </si>
  <si>
    <t xml:space="preserve">Full Application received in March 2025 (25/00320) for 30 dwellings. Developer estimates delivery within 5 years. </t>
  </si>
  <si>
    <t>Outline Application received in June 2025 (25/00665) for 45 dwellings and a 60 bed care home. Phasing of first site delivery remains in 2029/30, as set out in Appendix Dii - Local Plan Housing Site Allocations Trajectory. Care home phased outside - see below.</t>
  </si>
  <si>
    <t xml:space="preserve">Outline application for 100 dwellings received in August 2025 (25/00934). Developer information states full delivery within 5 year period at 50 per annum from 2027/28. However. some site phasing moved out of 5 year period as application not yet determined and is outline, not full. </t>
  </si>
  <si>
    <t>Phased outside of 5 years</t>
  </si>
  <si>
    <t>No Reserved Matters application received and no phasing information submitted. Not included within 5 year supply.</t>
  </si>
  <si>
    <t>Outline granted in March 2025. No Reserved Matters application received. Developer has provided information on expected phasing, indicating deliery within 5 year period, but as no Reserved Matters received, site is not currently included within 5 year supply.</t>
  </si>
  <si>
    <t>Outline granted in Septermber 2024. Developer Progress on dishcharge of conditions applications in summer 2025. No phasing information provided so not currently included within 5 year supply.</t>
  </si>
  <si>
    <t xml:space="preserve">Outline granted in 2023. Developer in discussions with Council in relation to discharge of conditions and in relation to phasing of site. No Reserved Matters received but developer information supplied anticipates first completions in 2027/2028. Phasing  moved for part of site to years 4/5. </t>
  </si>
  <si>
    <t xml:space="preserve">Reserved Matters applications submitted/approved and Phasing information provided by developer. 
23/01351 Reserved Matters approved for 112 dwellings in May 2025. 25/00459 Reserved Matters application submitted or 356 dwellings. 25/00460 Reserved Matters application submitted for 32 dwellings. 
</t>
  </si>
  <si>
    <t xml:space="preserve">Reserved Matters application submitted and awaiting determination (25/00968). Phasing based on developer information. </t>
  </si>
  <si>
    <t>60 bed care home is propoosed as part of application. Calcualtion toward housing supply as set out in Housing Delivery Test Rule Book. calculation = # bedrooms / #adults per household 60/1.9=31.57 (rounded down to 31 units) Phased outside of 5 year period as delivery information  / provider not known.</t>
  </si>
  <si>
    <t>Outline application for 36 dwellings received in April 2025 and awaiting determination. Part Phasing moved to year 5 based on estimated build out rates.</t>
  </si>
  <si>
    <t xml:space="preserve">Developer estimates applicaton submission in 2026/27 and completions in 2028/29. However, phased outside of 5 years at this time.  </t>
  </si>
  <si>
    <t>Landowner estimated timescale for planning application submission by 2027 indicating 10 units. Delivery of site expected in year 5.</t>
  </si>
  <si>
    <t>Pre-application advice provided in 2024.  Site phased in year 5.</t>
  </si>
  <si>
    <t>Site allocation in 3 land ownership parcels. An outline application for 53 dwellings was received in December 2024 for this part of the allocated site - under consideration. Some units estimated in year 5.</t>
  </si>
  <si>
    <t>No additional information received. Part Phasing moved to year 5 due to site size and build out rates.</t>
  </si>
  <si>
    <t>No additional information received. Phasing moved to year 5 due to site size and build out rates.</t>
  </si>
  <si>
    <t xml:space="preserve">Part of site has outline consent (see outline applications) and further hybrid application recieved for 37 units (22 with full consent) (20/00284) recommendation to approve consent, subject to agreement of planning obligations. </t>
  </si>
  <si>
    <t xml:space="preserve">Developer estimated timescale for planning application submission by end of September 2025. Phasing of site delivery based on submitted phasing information. </t>
  </si>
  <si>
    <t>Site allocation in 3 land ownership parcels. Full Application received in 2025 for part of this site and awaiting determination (25/00105). Estimated delivery within year 5.</t>
  </si>
  <si>
    <t>Site allocation in 3 land ownership parcels.  This DDC owned parcel is being considered for 17 dwellings. Landower have advised on intention to submit planning application prior to end of 2027 and pre-application discussions ongoing. Part phased in year 5.</t>
  </si>
  <si>
    <t>Under Construction. 80 bed care home. Calcualtion toward housing supply as set out in Housing Delivery Test Rule Book. calculation = # bedrooms / #adults per household 80/1.9=31.57 (rounded down to 42 units)</t>
  </si>
  <si>
    <t>64 bed care home. Calcualtion toward housing supply as set out in Housing Delivery Test Rule Book. calculation =# bedrooms / #adults per household  64/1.9=48 (rounded down to 31 units) Phased outside of 5 year period.</t>
  </si>
  <si>
    <t>Summary of Phasing 2025</t>
  </si>
  <si>
    <t xml:space="preserve">Application varies condition 2 of 20/00166. Several discharge of conditions applications submitted / approved in 24/2025. Delivery expected to re-commence in 2026. </t>
  </si>
  <si>
    <t>24/00797 / 23/00401</t>
  </si>
  <si>
    <t xml:space="preserve">Site has full consent, and delivery expected within 5 year period. </t>
  </si>
  <si>
    <t>Developer response received in 2025, stating completions expected to commemce in 2025/26</t>
  </si>
  <si>
    <t>Land at Church Field Farm, The Street (Houisng element)</t>
  </si>
  <si>
    <t>Site at Buckland Mill, Crabble Hill (care home element - HDT Ratio applied)</t>
  </si>
  <si>
    <t xml:space="preserve">Developer response received in 2025. Site has full consent, and delivery expected within 5 year period. </t>
  </si>
  <si>
    <t>Under Construction /stalled</t>
  </si>
  <si>
    <t>Site is under construction, Developer response received and phasing as suggested.</t>
  </si>
  <si>
    <t>Consent for 223 dwellings. 71 units were complete but delivery issues have led to stalling of construction. It has been confirmed that marketing Phase 2 of the development is underway.Therefore phasing moved to year 4/5 and part outside 5 year period for extant units.</t>
  </si>
  <si>
    <t>Developer has advised they are intending to submit full application for 19 units in October 2025. Phased in part in year 5 in accordance with developer information .</t>
  </si>
  <si>
    <t>Application was withdrawn for 6 dwellings. No additional information received. Phasing moved to year 5 due to site size and build out rates.</t>
  </si>
  <si>
    <t xml:space="preserve">Site has full consent, and delivery expected within 5 year period.  </t>
  </si>
  <si>
    <t>Site is under construction. Developer response received in 2025, phased to reflect this.</t>
  </si>
  <si>
    <t xml:space="preserve">Land owners agent responded. Phased outside of 5 year period, 2030/2031. </t>
  </si>
  <si>
    <t>A6. Phasing extant Whitfield Urban Expansion reserved matters applications pursuant to outline 10/01010</t>
  </si>
  <si>
    <t>A5. Phasing site allocations - without consent</t>
  </si>
  <si>
    <t>A3. Phasing major applications with full consent</t>
  </si>
  <si>
    <t>A4. Phasing major applications with outline consent only</t>
  </si>
  <si>
    <t>A2. Phasing non-Major applications with full consent</t>
  </si>
  <si>
    <t>18/01238
22/01608
22/00029
22/00219
20/00640
20/00718 &amp; 
S73 22/01166</t>
  </si>
  <si>
    <t>Discussions undweray with Landowner on planning application / delivery. Phasing in accordance with Appendix DII - Local Plan Housing Site Allocations Trajectory. Expected outside of 5 years. See row below.</t>
  </si>
  <si>
    <t>Land at Gore Lane</t>
  </si>
  <si>
    <t>Eastry Hospital, Mill Lane</t>
  </si>
  <si>
    <t>7-8 Eastbrook Place, St Marys Residential Home, Maison Dieu Road</t>
  </si>
  <si>
    <t>Former Playground, North Military Road</t>
  </si>
  <si>
    <t>Former United Reformed Church, High Street</t>
  </si>
  <si>
    <t>Longships, Cauldham Lane</t>
  </si>
  <si>
    <t>Phase 2B Parcels 5 &amp; 6 Land for Aylesham Village Expansion of North of Dorman Avenue</t>
  </si>
  <si>
    <t xml:space="preserve">Discovery Park, Ramsgate Road </t>
  </si>
  <si>
    <t>Phase 3 Parcel 1 Land For Aylesham Village Expansion North of Dorman Avenue</t>
  </si>
  <si>
    <t>Land On The North East Side of Middle Deal Road</t>
  </si>
  <si>
    <t>Land South West of Sholden Drive Sandwich Road</t>
  </si>
  <si>
    <t>Land West of St Radigunds Community Centre Poulton Close</t>
  </si>
  <si>
    <t>Stalco Engineering Works and Land rear of and including 126 Mongeham Road</t>
  </si>
  <si>
    <t>Dover Waterfront (Part DOV017)
1 - 5 Waterloo Crescent, Dover</t>
  </si>
  <si>
    <t>Land North of Molland Lane, Ash (ASH004)</t>
  </si>
  <si>
    <t>Hybrid application (445 dwellings with 88 in full) received resolution to grant at Planning Committee in April 2025. Phasing based on information from developer as of September 2025.</t>
  </si>
  <si>
    <t>Whitfield Urban Expansion -  See Worksheet A6. for information.</t>
  </si>
  <si>
    <t>See Worksheet A6.</t>
  </si>
  <si>
    <t>Land at North End, Channel View Road,</t>
  </si>
  <si>
    <t xml:space="preserve">93 High Street, </t>
  </si>
  <si>
    <t>Old Rectory, Church Hill,</t>
  </si>
  <si>
    <t xml:space="preserve">Flats 3 &amp; 4 10 Prince of Wales Terrace, Deal </t>
  </si>
  <si>
    <t>Land to the rear of 59 and 61 Maison Dieu Road,</t>
  </si>
  <si>
    <t>209 Folkestone Road,</t>
  </si>
  <si>
    <t xml:space="preserve">The Old Railway Station, Canterbury Road, </t>
  </si>
  <si>
    <t>Land rear of 56 Sandwich Road,</t>
  </si>
  <si>
    <t xml:space="preserve">90 Oswald Road, </t>
  </si>
  <si>
    <t>Land rear of Grove House, 14 Wigmore Lane, horne</t>
  </si>
  <si>
    <t xml:space="preserve">Beacon Lane Farm, Beacon Lane, </t>
  </si>
  <si>
    <t xml:space="preserve">Lower Rowling Farm, Rowling Road, </t>
  </si>
  <si>
    <t xml:space="preserve">Depot, Masons Road, </t>
  </si>
  <si>
    <t>Land on the West Side of Station Road,</t>
  </si>
  <si>
    <t xml:space="preserve">Meadow Cottage and Lane Rear of The Street, </t>
  </si>
  <si>
    <t>Glen Farm, Mongeham Road,</t>
  </si>
  <si>
    <t>Deacon Landscape Management Wootton Lane Wootton Canterbury Kent</t>
  </si>
  <si>
    <t xml:space="preserve">1 Yew Tree Cottages, Holt Street, </t>
  </si>
  <si>
    <t xml:space="preserve">Land Between 82 and 86 Wellington Parade, </t>
  </si>
  <si>
    <t xml:space="preserve">New House Farm Church Lane </t>
  </si>
  <si>
    <t>Former Grain Barn, Pixwell Lane,</t>
  </si>
  <si>
    <t xml:space="preserve">Hours, Church Road, Coldred, Shepherdswell with Coldred </t>
  </si>
  <si>
    <t xml:space="preserve">10 Priory Street, </t>
  </si>
  <si>
    <t>Halstead, Gore Lane,</t>
  </si>
  <si>
    <t>10 Cattle Market,</t>
  </si>
  <si>
    <t xml:space="preserve">Rose Nursery, Dover Road, </t>
  </si>
  <si>
    <t>Highleas Old Court Hill,</t>
  </si>
  <si>
    <t xml:space="preserve">26 Coombe Valley Road, </t>
  </si>
  <si>
    <t>Felder Lodge, Deal Road, Worth</t>
  </si>
  <si>
    <t>Land At Eythorne Court Cottage Shepherdswell Road</t>
  </si>
  <si>
    <t xml:space="preserve">Land Adjoining 4 Woodnesborough Road, </t>
  </si>
  <si>
    <t>5 Mill Bank, Mill Lane,</t>
  </si>
  <si>
    <t xml:space="preserve">Land South of Downs Cottage, Grove Road, </t>
  </si>
  <si>
    <t xml:space="preserve">86 and Part 84 Leburne Road, </t>
  </si>
  <si>
    <t xml:space="preserve">Railway Crossing Cottage, Ash Road, </t>
  </si>
  <si>
    <t xml:space="preserve">42 King Street, </t>
  </si>
  <si>
    <t xml:space="preserve">Land Opposite Paddledock Manor Church Lane </t>
  </si>
  <si>
    <t>1 &amp; 2 St Margaret's Road, St Margaret's Bay,</t>
  </si>
  <si>
    <t xml:space="preserve">Third &amp; Fourth Floors, 1 Cannon Street, </t>
  </si>
  <si>
    <t xml:space="preserve">Crockshard Farm Oak Barn, Crockshard Hill, </t>
  </si>
  <si>
    <t xml:space="preserve">Sandwich House, The Citadel, Western Heights, </t>
  </si>
  <si>
    <t>6A Minnis Terrace, Crabble Avenue,</t>
  </si>
  <si>
    <t>Wayfarers St Barts Road.</t>
  </si>
  <si>
    <t xml:space="preserve">175 St Radigunds Road, </t>
  </si>
  <si>
    <t xml:space="preserve">Upton Court Farm, Coldred Road, </t>
  </si>
  <si>
    <t>20 Chestnut Drive, Worth</t>
  </si>
  <si>
    <t>Statenborough Farm, Felderlane Lane</t>
  </si>
  <si>
    <t>Barnsole Vineyard Fleming Road Staple</t>
  </si>
  <si>
    <t xml:space="preserve">Noyna, High Street, </t>
  </si>
  <si>
    <t>The Hollies Lower Road</t>
  </si>
  <si>
    <t>New Barn Farm Preston Road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</si>
</sst>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3"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1"/>
      <color theme="1"/>
      <name val="Calibri"/>
      <family val="2"/>
      <scheme val="minor"/>
    </font>
    <font>
      <b/>
      <u/>
      <sz val="11"/>
      <color rgb="FFFF0000"/>
      <name val="Calibri"/>
      <family val="2"/>
      <scheme val="minor"/>
    </font>
    <font>
      <b/>
      <sz val="11"/>
      <color rgb="FF000000"/>
      <name val="Calibri"/>
      <family val="2"/>
      <scheme val="minor"/>
    </font>
    <font>
      <b/>
      <sz val="12"/>
      <name val="Calibri"/>
      <family val="2"/>
      <scheme val="minor"/>
    </font>
    <font>
      <sz val="11"/>
      <color rgb="FF000000"/>
      <name val="Calibri"/>
      <family val="2"/>
    </font>
    <font>
      <sz val="11"/>
      <name val="Calibri"/>
      <family val="2"/>
    </font>
    <font>
      <sz val="11"/>
      <color rgb="FF000000"/>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74999237037263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cellStyleXfs>
  <cellXfs count="138">
    <xf numFmtId="0" fontId="0" fillId="0" borderId="0" xfId="0"/>
    <xf numFmtId="14" fontId="2" fillId="2" borderId="1" xfId="0" applyNumberFormat="1" applyFont="1" applyFill="1" applyBorder="1" applyAlignment="1">
      <alignment horizontal="left" vertical="center" wrapText="1"/>
    </xf>
    <xf numFmtId="3" fontId="3"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shrinkToFit="1"/>
    </xf>
    <xf numFmtId="164" fontId="2" fillId="2" borderId="1" xfId="0" applyNumberFormat="1" applyFont="1" applyFill="1" applyBorder="1" applyAlignment="1">
      <alignment horizontal="left" vertical="center" wrapText="1"/>
    </xf>
    <xf numFmtId="0" fontId="5" fillId="0" borderId="0" xfId="0" applyFont="1"/>
    <xf numFmtId="1" fontId="3" fillId="3" borderId="1" xfId="0" applyNumberFormat="1" applyFont="1" applyFill="1" applyBorder="1" applyAlignment="1">
      <alignment horizontal="center"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14" fontId="3" fillId="3"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164" fontId="2"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0" fontId="0" fillId="0" borderId="0" xfId="0" applyAlignment="1">
      <alignment vertical="center"/>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164" fontId="3"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6" fillId="0" borderId="0" xfId="0" applyFont="1" applyAlignment="1">
      <alignment vertical="center"/>
    </xf>
    <xf numFmtId="0" fontId="8" fillId="3"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1" xfId="0" applyFont="1" applyBorder="1" applyAlignment="1">
      <alignment horizontal="center" vertical="center" wrapText="1"/>
    </xf>
    <xf numFmtId="0" fontId="0" fillId="5" borderId="1" xfId="0" applyFill="1" applyBorder="1" applyAlignment="1">
      <alignment horizontal="center" vertical="center"/>
    </xf>
    <xf numFmtId="3" fontId="2" fillId="0" borderId="1" xfId="0" applyNumberFormat="1" applyFont="1" applyBorder="1" applyAlignment="1">
      <alignment horizontal="center" vertical="center"/>
    </xf>
    <xf numFmtId="3" fontId="2" fillId="0" borderId="9" xfId="0" applyNumberFormat="1" applyFont="1" applyBorder="1" applyAlignment="1">
      <alignment horizontal="center" vertical="center"/>
    </xf>
    <xf numFmtId="0" fontId="2" fillId="0" borderId="4" xfId="0" applyFont="1" applyBorder="1" applyAlignment="1">
      <alignment horizontal="center" vertical="center" wrapText="1"/>
    </xf>
    <xf numFmtId="0" fontId="1" fillId="0" borderId="0" xfId="0" applyFont="1" applyAlignment="1">
      <alignment vertical="center" wrapText="1"/>
    </xf>
    <xf numFmtId="164" fontId="1"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164" fontId="3" fillId="4" borderId="4" xfId="0" applyNumberFormat="1" applyFont="1" applyFill="1" applyBorder="1" applyAlignment="1">
      <alignment horizontal="center" vertical="center"/>
    </xf>
    <xf numFmtId="164" fontId="1" fillId="0" borderId="7" xfId="0" applyNumberFormat="1" applyFont="1" applyBorder="1" applyAlignment="1">
      <alignment horizontal="center" vertical="center"/>
    </xf>
    <xf numFmtId="0" fontId="0" fillId="0" borderId="7" xfId="0" applyBorder="1" applyAlignment="1">
      <alignment horizontal="center" vertical="center" wrapText="1"/>
    </xf>
    <xf numFmtId="0" fontId="0" fillId="0" borderId="0" xfId="0" applyAlignment="1">
      <alignment horizontal="left" vertical="center"/>
    </xf>
    <xf numFmtId="0" fontId="5" fillId="0" borderId="0" xfId="0" applyFont="1" applyAlignment="1">
      <alignment vertical="center"/>
    </xf>
    <xf numFmtId="164" fontId="3"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14" fontId="2" fillId="0" borderId="0" xfId="0" applyNumberFormat="1" applyFont="1" applyAlignment="1">
      <alignment horizontal="center" vertical="center"/>
    </xf>
    <xf numFmtId="14" fontId="2" fillId="0" borderId="0" xfId="0" applyNumberFormat="1" applyFont="1" applyAlignment="1">
      <alignment horizontal="left" vertical="center" wrapText="1"/>
    </xf>
    <xf numFmtId="164" fontId="2" fillId="0" borderId="0" xfId="0" applyNumberFormat="1" applyFont="1" applyAlignment="1">
      <alignment horizontal="center" vertical="center"/>
    </xf>
    <xf numFmtId="164" fontId="3" fillId="0" borderId="0" xfId="0" applyNumberFormat="1" applyFont="1" applyAlignment="1">
      <alignment horizontal="center" vertical="center"/>
    </xf>
    <xf numFmtId="14" fontId="2" fillId="0" borderId="7" xfId="0" applyNumberFormat="1" applyFont="1" applyBorder="1" applyAlignment="1">
      <alignment horizontal="center" vertical="center"/>
    </xf>
    <xf numFmtId="14" fontId="2" fillId="0" borderId="7" xfId="0" applyNumberFormat="1" applyFont="1" applyBorder="1" applyAlignment="1">
      <alignment horizontal="left" vertical="center" wrapText="1"/>
    </xf>
    <xf numFmtId="0" fontId="0" fillId="0" borderId="10" xfId="0" applyBorder="1" applyAlignment="1">
      <alignment horizontal="center" vertical="center" wrapText="1"/>
    </xf>
    <xf numFmtId="164" fontId="1" fillId="0" borderId="0" xfId="0" applyNumberFormat="1" applyFont="1" applyAlignment="1">
      <alignment horizontal="center" vertical="center"/>
    </xf>
    <xf numFmtId="0" fontId="10" fillId="0" borderId="7" xfId="0" applyFont="1" applyBorder="1" applyAlignment="1">
      <alignment horizontal="center" vertical="center" wrapText="1"/>
    </xf>
    <xf numFmtId="0" fontId="0" fillId="0" borderId="7" xfId="0" applyBorder="1" applyAlignment="1">
      <alignment horizontal="center" vertical="center"/>
    </xf>
    <xf numFmtId="0" fontId="3" fillId="3" borderId="7" xfId="0" applyFont="1" applyFill="1"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10" fillId="2" borderId="1" xfId="0" applyFont="1" applyFill="1" applyBorder="1" applyAlignment="1">
      <alignment horizontal="center" vertical="center" wrapText="1"/>
    </xf>
    <xf numFmtId="0" fontId="1" fillId="3" borderId="5" xfId="0" applyFont="1" applyFill="1" applyBorder="1" applyAlignment="1">
      <alignment horizontal="center" vertical="center"/>
    </xf>
    <xf numFmtId="3" fontId="2" fillId="2" borderId="1" xfId="0" applyNumberFormat="1" applyFont="1" applyFill="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vertical="center"/>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0" borderId="7" xfId="0" applyBorder="1" applyAlignment="1">
      <alignment horizontal="left" vertical="center"/>
    </xf>
    <xf numFmtId="0" fontId="0" fillId="0" borderId="7" xfId="0" applyBorder="1" applyAlignment="1">
      <alignment horizontal="left" vertical="center" wrapText="1"/>
    </xf>
    <xf numFmtId="14" fontId="0" fillId="0" borderId="1" xfId="0" applyNumberFormat="1" applyBorder="1" applyAlignment="1">
      <alignment horizontal="center" vertical="center"/>
    </xf>
    <xf numFmtId="1" fontId="3" fillId="0" borderId="1" xfId="0" applyNumberFormat="1" applyFont="1" applyBorder="1" applyAlignment="1">
      <alignment horizontal="center" vertical="center"/>
    </xf>
    <xf numFmtId="1" fontId="3" fillId="4"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wrapText="1"/>
    </xf>
    <xf numFmtId="0" fontId="1" fillId="0" borderId="0" xfId="0" applyFont="1" applyAlignment="1">
      <alignment horizontal="center" vertical="center"/>
    </xf>
    <xf numFmtId="14" fontId="0" fillId="0" borderId="7" xfId="0" applyNumberFormat="1" applyBorder="1" applyAlignment="1">
      <alignment horizontal="center" vertical="center"/>
    </xf>
    <xf numFmtId="14" fontId="0" fillId="0" borderId="0" xfId="0" applyNumberFormat="1" applyAlignment="1">
      <alignment horizontal="center" vertical="center"/>
    </xf>
    <xf numFmtId="0" fontId="3" fillId="3" borderId="1" xfId="0" applyFont="1" applyFill="1" applyBorder="1" applyAlignment="1">
      <alignment horizontal="left" vertical="center" wrapText="1"/>
    </xf>
    <xf numFmtId="0" fontId="0" fillId="0" borderId="0" xfId="0" applyAlignment="1">
      <alignment horizontal="center"/>
    </xf>
    <xf numFmtId="164" fontId="8" fillId="3"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2" fillId="0" borderId="0" xfId="0" applyFont="1" applyAlignment="1">
      <alignment horizontal="left" vertical="center" wrapText="1"/>
    </xf>
    <xf numFmtId="164" fontId="1" fillId="0" borderId="0" xfId="0" applyNumberFormat="1" applyFont="1" applyAlignment="1">
      <alignment horizontal="left" vertical="center"/>
    </xf>
    <xf numFmtId="3" fontId="1" fillId="6" borderId="1" xfId="0" applyNumberFormat="1" applyFont="1" applyFill="1" applyBorder="1" applyAlignment="1">
      <alignment horizontal="center" vertical="center"/>
    </xf>
    <xf numFmtId="0" fontId="0" fillId="7" borderId="1" xfId="0" applyFill="1" applyBorder="1" applyAlignment="1">
      <alignment horizontal="center" vertical="center"/>
    </xf>
    <xf numFmtId="0" fontId="1" fillId="6" borderId="1" xfId="0" applyFont="1" applyFill="1" applyBorder="1" applyAlignment="1">
      <alignment horizontal="center" vertical="center"/>
    </xf>
    <xf numFmtId="0" fontId="0" fillId="6" borderId="1" xfId="0" applyFill="1" applyBorder="1" applyAlignment="1">
      <alignment horizontal="center" vertical="center"/>
    </xf>
    <xf numFmtId="3" fontId="1" fillId="7"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0" fontId="10" fillId="0" borderId="0" xfId="0" applyFont="1" applyAlignment="1">
      <alignment horizontal="center" vertical="center" wrapText="1"/>
    </xf>
    <xf numFmtId="0" fontId="0" fillId="5" borderId="7" xfId="0" applyFill="1" applyBorder="1" applyAlignment="1">
      <alignment horizontal="center" vertical="center"/>
    </xf>
    <xf numFmtId="164" fontId="3" fillId="4" borderId="10" xfId="0" applyNumberFormat="1" applyFont="1" applyFill="1" applyBorder="1" applyAlignment="1">
      <alignment horizontal="center" vertical="center"/>
    </xf>
    <xf numFmtId="3" fontId="3" fillId="0" borderId="0" xfId="0" applyNumberFormat="1" applyFont="1" applyAlignment="1">
      <alignment horizontal="center" vertical="center"/>
    </xf>
    <xf numFmtId="0" fontId="0" fillId="0" borderId="15" xfId="0" applyBorder="1" applyAlignment="1">
      <alignment vertical="center" wrapText="1"/>
    </xf>
    <xf numFmtId="0" fontId="0" fillId="2" borderId="1" xfId="0" applyFill="1" applyBorder="1" applyAlignment="1">
      <alignment vertical="center" wrapText="1"/>
    </xf>
    <xf numFmtId="164" fontId="2" fillId="0" borderId="1" xfId="0" applyNumberFormat="1" applyFont="1" applyBorder="1" applyAlignment="1">
      <alignment horizontal="left" vertical="center" wrapText="1"/>
    </xf>
    <xf numFmtId="164" fontId="2" fillId="0" borderId="0" xfId="0" applyNumberFormat="1" applyFont="1" applyAlignment="1">
      <alignment horizontal="left" vertical="center" wrapText="1"/>
    </xf>
    <xf numFmtId="0" fontId="2" fillId="0" borderId="1" xfId="0" applyFont="1" applyBorder="1" applyAlignment="1">
      <alignment horizontal="left" vertical="center" wrapText="1"/>
    </xf>
    <xf numFmtId="164" fontId="11" fillId="0" borderId="1" xfId="0" applyNumberFormat="1" applyFont="1" applyBorder="1" applyAlignment="1">
      <alignment horizontal="left" vertical="center" wrapText="1"/>
    </xf>
    <xf numFmtId="164" fontId="9"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xf>
    <xf numFmtId="164" fontId="2" fillId="5"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5" fillId="0" borderId="0" xfId="0" applyFont="1" applyAlignment="1">
      <alignment horizontal="center" vertical="center" wrapText="1"/>
    </xf>
    <xf numFmtId="14" fontId="2" fillId="0" borderId="7"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14" fontId="2" fillId="2" borderId="7" xfId="0" applyNumberFormat="1" applyFont="1" applyFill="1" applyBorder="1" applyAlignment="1">
      <alignment horizontal="center" vertical="center"/>
    </xf>
    <xf numFmtId="14" fontId="2" fillId="2" borderId="2" xfId="0" applyNumberFormat="1" applyFont="1" applyFill="1" applyBorder="1" applyAlignment="1">
      <alignment horizontal="center" vertical="center"/>
    </xf>
    <xf numFmtId="164" fontId="1" fillId="0" borderId="7"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14" fontId="0" fillId="0" borderId="7" xfId="0" applyNumberFormat="1" applyBorder="1" applyAlignment="1">
      <alignment horizontal="center" vertical="center" wrapText="1"/>
    </xf>
    <xf numFmtId="14" fontId="0" fillId="0" borderId="2" xfId="0" applyNumberFormat="1" applyBorder="1" applyAlignment="1">
      <alignment horizontal="center" vertical="center" wrapText="1"/>
    </xf>
    <xf numFmtId="164" fontId="1" fillId="2" borderId="7"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2">
    <cellStyle name="Hyperlink" xfId="1" builtinId="8"/>
    <cellStyle name="Normal" xfId="0" builtinId="0"/>
  </cellStyles>
  <dxfs count="5">
    <dxf>
      <fill>
        <patternFill>
          <bgColor rgb="FF92D050"/>
        </patternFill>
      </fill>
    </dxf>
    <dxf>
      <fill>
        <patternFill>
          <bgColor theme="9"/>
        </patternFill>
      </fill>
    </dxf>
    <dxf>
      <fill>
        <patternFill>
          <bgColor theme="0"/>
        </patternFill>
      </fill>
    </dxf>
    <dxf>
      <fill>
        <patternFill>
          <bgColor theme="5"/>
        </patternFill>
      </fill>
    </dxf>
    <dxf>
      <fill>
        <patternFill>
          <bgColor rgb="FF92D050"/>
        </patternFill>
      </fill>
    </dxf>
  </dxfs>
  <tableStyles count="0" defaultTableStyle="TableStyleMedium2" defaultPivotStyle="PivotStyleLight16"/>
  <colors>
    <mruColors>
      <color rgb="FF71A9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0"/>
  <sheetViews>
    <sheetView zoomScale="80" zoomScaleNormal="80" zoomScaleSheetLayoutView="50" workbookViewId="0">
      <selection activeCell="B22" sqref="B22"/>
    </sheetView>
  </sheetViews>
  <sheetFormatPr defaultColWidth="8.81640625" defaultRowHeight="14.5" x14ac:dyDescent="0.35"/>
  <cols>
    <col min="1" max="1" width="22.08984375" style="14" customWidth="1"/>
    <col min="2" max="2" width="21.453125" style="88" customWidth="1"/>
    <col min="3" max="3" width="16.81640625" style="14" customWidth="1"/>
    <col min="4" max="4" width="44.1796875" style="15" customWidth="1"/>
    <col min="5" max="5" width="29.36328125" style="25" customWidth="1"/>
    <col min="6" max="6" width="15.54296875" style="25" customWidth="1"/>
    <col min="7" max="7" width="15" style="25" customWidth="1"/>
    <col min="8" max="8" width="24.1796875" style="14" customWidth="1"/>
    <col min="9" max="9" width="12.453125" style="25" customWidth="1"/>
    <col min="10" max="10" width="11.36328125" style="25" customWidth="1"/>
    <col min="11" max="11" width="11.453125" style="25" customWidth="1"/>
    <col min="12" max="12" width="11.81640625" style="25" customWidth="1"/>
    <col min="13" max="13" width="12.1796875" style="25" customWidth="1"/>
    <col min="14" max="14" width="12.54296875" style="25" customWidth="1"/>
    <col min="15" max="15" width="15.6328125" style="25" customWidth="1"/>
    <col min="16" max="16" width="8.81640625" style="25" customWidth="1"/>
    <col min="17" max="16384" width="8.81640625" style="25"/>
  </cols>
  <sheetData>
    <row r="1" spans="1:15" ht="29" customHeight="1" x14ac:dyDescent="0.35">
      <c r="D1" s="120" t="s">
        <v>875</v>
      </c>
      <c r="E1" s="120"/>
    </row>
    <row r="3" spans="1:15" ht="29" x14ac:dyDescent="0.35">
      <c r="A3" s="4" t="s">
        <v>7</v>
      </c>
      <c r="B3" s="4" t="s">
        <v>553</v>
      </c>
      <c r="C3" s="17" t="s">
        <v>0</v>
      </c>
      <c r="D3" s="5" t="s">
        <v>1</v>
      </c>
      <c r="E3" s="4" t="s">
        <v>2</v>
      </c>
      <c r="F3" s="4" t="s">
        <v>3</v>
      </c>
      <c r="G3" s="4" t="s">
        <v>4</v>
      </c>
      <c r="H3" s="87" t="s">
        <v>8</v>
      </c>
      <c r="I3" s="4" t="s">
        <v>9</v>
      </c>
      <c r="J3" s="8" t="s">
        <v>10</v>
      </c>
      <c r="K3" s="8" t="s">
        <v>11</v>
      </c>
      <c r="L3" s="8" t="s">
        <v>12</v>
      </c>
      <c r="M3" s="8" t="s">
        <v>13</v>
      </c>
      <c r="N3" s="8" t="s">
        <v>14</v>
      </c>
      <c r="O3" s="4" t="s">
        <v>5</v>
      </c>
    </row>
    <row r="4" spans="1:15" x14ac:dyDescent="0.35">
      <c r="A4" s="16" t="s">
        <v>352</v>
      </c>
      <c r="B4" s="34"/>
      <c r="C4" s="82">
        <v>41801</v>
      </c>
      <c r="D4" s="42" t="s">
        <v>353</v>
      </c>
      <c r="E4" s="43" t="s">
        <v>354</v>
      </c>
      <c r="F4" s="44">
        <v>637874</v>
      </c>
      <c r="G4" s="44">
        <v>146635</v>
      </c>
      <c r="H4" s="38" t="s">
        <v>25</v>
      </c>
      <c r="I4" s="83">
        <v>2</v>
      </c>
      <c r="J4" s="45">
        <v>2</v>
      </c>
      <c r="K4" s="45"/>
      <c r="L4" s="45"/>
      <c r="M4" s="45"/>
      <c r="N4" s="45"/>
      <c r="O4" s="84">
        <f t="shared" ref="O4:O35" si="0">SUM(J4:N4)</f>
        <v>2</v>
      </c>
    </row>
    <row r="5" spans="1:15" x14ac:dyDescent="0.35">
      <c r="A5" s="16" t="s">
        <v>248</v>
      </c>
      <c r="B5" s="34"/>
      <c r="C5" s="82">
        <v>42719</v>
      </c>
      <c r="D5" s="42" t="s">
        <v>896</v>
      </c>
      <c r="E5" s="43" t="s">
        <v>36</v>
      </c>
      <c r="F5" s="44">
        <v>631450</v>
      </c>
      <c r="G5" s="44">
        <v>140629</v>
      </c>
      <c r="H5" s="38" t="s">
        <v>25</v>
      </c>
      <c r="I5" s="83">
        <v>1</v>
      </c>
      <c r="J5" s="45">
        <v>1</v>
      </c>
      <c r="K5" s="45"/>
      <c r="L5" s="45"/>
      <c r="M5" s="45"/>
      <c r="N5" s="45"/>
      <c r="O5" s="84">
        <f t="shared" si="0"/>
        <v>1</v>
      </c>
    </row>
    <row r="6" spans="1:15" x14ac:dyDescent="0.35">
      <c r="A6" s="16" t="s">
        <v>251</v>
      </c>
      <c r="B6" s="34"/>
      <c r="C6" s="82">
        <v>42860</v>
      </c>
      <c r="D6" s="42" t="s">
        <v>897</v>
      </c>
      <c r="E6" s="43" t="s">
        <v>36</v>
      </c>
      <c r="F6" s="44">
        <v>631366</v>
      </c>
      <c r="G6" s="44">
        <v>141934</v>
      </c>
      <c r="H6" s="38" t="s">
        <v>25</v>
      </c>
      <c r="I6" s="83">
        <v>1</v>
      </c>
      <c r="J6" s="45">
        <v>1</v>
      </c>
      <c r="K6" s="45"/>
      <c r="L6" s="45"/>
      <c r="M6" s="45"/>
      <c r="N6" s="45"/>
      <c r="O6" s="84">
        <f t="shared" si="0"/>
        <v>1</v>
      </c>
    </row>
    <row r="7" spans="1:15" x14ac:dyDescent="0.35">
      <c r="A7" s="16" t="s">
        <v>249</v>
      </c>
      <c r="B7" s="34"/>
      <c r="C7" s="82">
        <v>42818</v>
      </c>
      <c r="D7" s="42" t="s">
        <v>250</v>
      </c>
      <c r="E7" s="43" t="s">
        <v>36</v>
      </c>
      <c r="F7" s="44">
        <v>632127</v>
      </c>
      <c r="G7" s="44">
        <v>141555</v>
      </c>
      <c r="H7" s="38" t="s">
        <v>25</v>
      </c>
      <c r="I7" s="83">
        <v>4</v>
      </c>
      <c r="J7" s="45">
        <v>4</v>
      </c>
      <c r="K7" s="45"/>
      <c r="L7" s="45"/>
      <c r="M7" s="45"/>
      <c r="N7" s="45"/>
      <c r="O7" s="84">
        <f t="shared" si="0"/>
        <v>4</v>
      </c>
    </row>
    <row r="8" spans="1:15" x14ac:dyDescent="0.35">
      <c r="A8" s="16" t="s">
        <v>278</v>
      </c>
      <c r="B8" s="34"/>
      <c r="C8" s="82">
        <v>43220</v>
      </c>
      <c r="D8" s="42" t="s">
        <v>898</v>
      </c>
      <c r="E8" s="43" t="s">
        <v>279</v>
      </c>
      <c r="F8" s="44">
        <v>627994</v>
      </c>
      <c r="G8" s="44">
        <v>149647</v>
      </c>
      <c r="H8" s="38" t="s">
        <v>25</v>
      </c>
      <c r="I8" s="83">
        <v>9</v>
      </c>
      <c r="J8" s="45">
        <v>4</v>
      </c>
      <c r="K8" s="45">
        <v>5</v>
      </c>
      <c r="L8" s="45"/>
      <c r="M8" s="45"/>
      <c r="N8" s="45"/>
      <c r="O8" s="84">
        <f t="shared" si="0"/>
        <v>9</v>
      </c>
    </row>
    <row r="9" spans="1:15" x14ac:dyDescent="0.35">
      <c r="A9" s="16" t="s">
        <v>133</v>
      </c>
      <c r="B9" s="34"/>
      <c r="C9" s="82">
        <v>42878</v>
      </c>
      <c r="D9" s="42" t="s">
        <v>899</v>
      </c>
      <c r="E9" s="43" t="s">
        <v>134</v>
      </c>
      <c r="F9" s="44">
        <v>637813</v>
      </c>
      <c r="G9" s="44">
        <v>152367</v>
      </c>
      <c r="H9" s="38" t="s">
        <v>25</v>
      </c>
      <c r="I9" s="83">
        <v>-1</v>
      </c>
      <c r="J9" s="45">
        <v>-1</v>
      </c>
      <c r="K9" s="45"/>
      <c r="L9" s="45"/>
      <c r="M9" s="45"/>
      <c r="N9" s="45"/>
      <c r="O9" s="84">
        <f t="shared" si="0"/>
        <v>-1</v>
      </c>
    </row>
    <row r="10" spans="1:15" x14ac:dyDescent="0.35">
      <c r="A10" s="16" t="s">
        <v>254</v>
      </c>
      <c r="B10" s="34"/>
      <c r="C10" s="82">
        <v>43300</v>
      </c>
      <c r="D10" s="42" t="s">
        <v>900</v>
      </c>
      <c r="E10" s="43" t="s">
        <v>36</v>
      </c>
      <c r="F10" s="44">
        <v>631540</v>
      </c>
      <c r="G10" s="44">
        <v>142111</v>
      </c>
      <c r="H10" s="38" t="s">
        <v>25</v>
      </c>
      <c r="I10" s="83">
        <v>2</v>
      </c>
      <c r="J10" s="45">
        <v>2</v>
      </c>
      <c r="K10" s="45"/>
      <c r="L10" s="45"/>
      <c r="M10" s="45"/>
      <c r="N10" s="45"/>
      <c r="O10" s="84">
        <f t="shared" si="0"/>
        <v>2</v>
      </c>
    </row>
    <row r="11" spans="1:15" x14ac:dyDescent="0.35">
      <c r="A11" s="16" t="s">
        <v>252</v>
      </c>
      <c r="B11" s="34"/>
      <c r="C11" s="82">
        <v>43172</v>
      </c>
      <c r="D11" s="42" t="s">
        <v>253</v>
      </c>
      <c r="E11" s="43" t="s">
        <v>36</v>
      </c>
      <c r="F11" s="44">
        <v>632114</v>
      </c>
      <c r="G11" s="44">
        <v>141551</v>
      </c>
      <c r="H11" s="38" t="s">
        <v>25</v>
      </c>
      <c r="I11" s="83">
        <v>2</v>
      </c>
      <c r="J11" s="45">
        <v>2</v>
      </c>
      <c r="K11" s="45"/>
      <c r="L11" s="45"/>
      <c r="M11" s="45"/>
      <c r="N11" s="45"/>
      <c r="O11" s="84">
        <f t="shared" si="0"/>
        <v>2</v>
      </c>
    </row>
    <row r="12" spans="1:15" x14ac:dyDescent="0.35">
      <c r="A12" s="16" t="s">
        <v>255</v>
      </c>
      <c r="B12" s="34"/>
      <c r="C12" s="82">
        <v>43301</v>
      </c>
      <c r="D12" s="42" t="s">
        <v>901</v>
      </c>
      <c r="E12" s="43" t="s">
        <v>36</v>
      </c>
      <c r="F12" s="44">
        <v>630855</v>
      </c>
      <c r="G12" s="44">
        <v>141198</v>
      </c>
      <c r="H12" s="38" t="s">
        <v>25</v>
      </c>
      <c r="I12" s="83">
        <v>3</v>
      </c>
      <c r="J12" s="45">
        <v>3</v>
      </c>
      <c r="K12" s="45"/>
      <c r="L12" s="45"/>
      <c r="M12" s="45"/>
      <c r="N12" s="45"/>
      <c r="O12" s="84">
        <f t="shared" si="0"/>
        <v>3</v>
      </c>
    </row>
    <row r="13" spans="1:15" x14ac:dyDescent="0.35">
      <c r="A13" s="16" t="s">
        <v>493</v>
      </c>
      <c r="B13" s="34"/>
      <c r="C13" s="82">
        <v>43796</v>
      </c>
      <c r="D13" s="42" t="s">
        <v>494</v>
      </c>
      <c r="E13" s="43" t="s">
        <v>495</v>
      </c>
      <c r="F13" s="44">
        <v>636628</v>
      </c>
      <c r="G13" s="44">
        <v>149698</v>
      </c>
      <c r="H13" s="38" t="s">
        <v>25</v>
      </c>
      <c r="I13" s="83">
        <v>0</v>
      </c>
      <c r="J13" s="45">
        <v>0</v>
      </c>
      <c r="K13" s="45"/>
      <c r="L13" s="45"/>
      <c r="M13" s="45"/>
      <c r="N13" s="45"/>
      <c r="O13" s="84">
        <f t="shared" si="0"/>
        <v>0</v>
      </c>
    </row>
    <row r="14" spans="1:15" x14ac:dyDescent="0.35">
      <c r="A14" s="16" t="s">
        <v>135</v>
      </c>
      <c r="B14" s="34"/>
      <c r="C14" s="82">
        <v>43403</v>
      </c>
      <c r="D14" s="42" t="s">
        <v>136</v>
      </c>
      <c r="E14" s="43" t="s">
        <v>134</v>
      </c>
      <c r="F14" s="44">
        <v>637024</v>
      </c>
      <c r="G14" s="44">
        <v>152278</v>
      </c>
      <c r="H14" s="38" t="s">
        <v>25</v>
      </c>
      <c r="I14" s="83">
        <v>1</v>
      </c>
      <c r="J14" s="45">
        <v>1</v>
      </c>
      <c r="K14" s="45"/>
      <c r="L14" s="45"/>
      <c r="M14" s="45"/>
      <c r="N14" s="45"/>
      <c r="O14" s="84">
        <f t="shared" si="0"/>
        <v>1</v>
      </c>
    </row>
    <row r="15" spans="1:15" x14ac:dyDescent="0.35">
      <c r="A15" s="16" t="s">
        <v>535</v>
      </c>
      <c r="B15" s="34"/>
      <c r="C15" s="82">
        <v>43742</v>
      </c>
      <c r="D15" s="42" t="s">
        <v>536</v>
      </c>
      <c r="E15" s="43" t="s">
        <v>446</v>
      </c>
      <c r="F15" s="44">
        <v>630039</v>
      </c>
      <c r="G15" s="44">
        <v>156618</v>
      </c>
      <c r="H15" s="38" t="s">
        <v>25</v>
      </c>
      <c r="I15" s="83">
        <v>0</v>
      </c>
      <c r="J15" s="45">
        <v>0</v>
      </c>
      <c r="K15" s="45"/>
      <c r="L15" s="45"/>
      <c r="M15" s="45"/>
      <c r="N15" s="45"/>
      <c r="O15" s="84">
        <f t="shared" si="0"/>
        <v>0</v>
      </c>
    </row>
    <row r="16" spans="1:15" x14ac:dyDescent="0.35">
      <c r="A16" s="16" t="s">
        <v>526</v>
      </c>
      <c r="B16" s="34"/>
      <c r="C16" s="82">
        <v>43663</v>
      </c>
      <c r="D16" s="42" t="s">
        <v>902</v>
      </c>
      <c r="E16" s="43" t="s">
        <v>527</v>
      </c>
      <c r="F16" s="44">
        <v>623820</v>
      </c>
      <c r="G16" s="44">
        <v>157280</v>
      </c>
      <c r="H16" s="38" t="s">
        <v>25</v>
      </c>
      <c r="I16" s="83">
        <v>1</v>
      </c>
      <c r="J16" s="45">
        <v>1</v>
      </c>
      <c r="K16" s="45"/>
      <c r="L16" s="45"/>
      <c r="M16" s="45"/>
      <c r="N16" s="45"/>
      <c r="O16" s="84">
        <f t="shared" si="0"/>
        <v>1</v>
      </c>
    </row>
    <row r="17" spans="1:15" x14ac:dyDescent="0.35">
      <c r="A17" s="16" t="s">
        <v>137</v>
      </c>
      <c r="B17" s="34"/>
      <c r="C17" s="82">
        <v>43651</v>
      </c>
      <c r="D17" s="42" t="s">
        <v>138</v>
      </c>
      <c r="E17" s="43" t="s">
        <v>134</v>
      </c>
      <c r="F17" s="44">
        <v>636893</v>
      </c>
      <c r="G17" s="44">
        <v>151065</v>
      </c>
      <c r="H17" s="38" t="s">
        <v>25</v>
      </c>
      <c r="I17" s="83">
        <v>1</v>
      </c>
      <c r="J17" s="45">
        <v>1</v>
      </c>
      <c r="K17" s="45"/>
      <c r="L17" s="45"/>
      <c r="M17" s="45"/>
      <c r="N17" s="45"/>
      <c r="O17" s="84">
        <f t="shared" si="0"/>
        <v>1</v>
      </c>
    </row>
    <row r="18" spans="1:15" x14ac:dyDescent="0.35">
      <c r="A18" s="16" t="s">
        <v>281</v>
      </c>
      <c r="B18" s="34"/>
      <c r="C18" s="82">
        <v>43865</v>
      </c>
      <c r="D18" s="42" t="s">
        <v>903</v>
      </c>
      <c r="E18" s="43" t="s">
        <v>279</v>
      </c>
      <c r="F18" s="44">
        <v>628425</v>
      </c>
      <c r="G18" s="44">
        <v>149437</v>
      </c>
      <c r="H18" s="38" t="s">
        <v>25</v>
      </c>
      <c r="I18" s="83">
        <v>1</v>
      </c>
      <c r="J18" s="45">
        <v>1</v>
      </c>
      <c r="K18" s="45"/>
      <c r="L18" s="45"/>
      <c r="M18" s="45"/>
      <c r="N18" s="45"/>
      <c r="O18" s="84">
        <f t="shared" si="0"/>
        <v>1</v>
      </c>
    </row>
    <row r="19" spans="1:15" x14ac:dyDescent="0.35">
      <c r="A19" s="16" t="s">
        <v>256</v>
      </c>
      <c r="B19" s="34"/>
      <c r="C19" s="82">
        <v>43769</v>
      </c>
      <c r="D19" s="42" t="s">
        <v>904</v>
      </c>
      <c r="E19" s="43" t="s">
        <v>36</v>
      </c>
      <c r="F19" s="44">
        <v>630693</v>
      </c>
      <c r="G19" s="44">
        <v>142572</v>
      </c>
      <c r="H19" s="38" t="s">
        <v>25</v>
      </c>
      <c r="I19" s="83">
        <v>1</v>
      </c>
      <c r="J19" s="45">
        <v>1</v>
      </c>
      <c r="K19" s="45"/>
      <c r="L19" s="45"/>
      <c r="M19" s="45"/>
      <c r="N19" s="45"/>
      <c r="O19" s="84">
        <f t="shared" si="0"/>
        <v>1</v>
      </c>
    </row>
    <row r="20" spans="1:15" x14ac:dyDescent="0.35">
      <c r="A20" s="16" t="s">
        <v>397</v>
      </c>
      <c r="B20" s="34"/>
      <c r="C20" s="82">
        <v>43774</v>
      </c>
      <c r="D20" s="42" t="s">
        <v>398</v>
      </c>
      <c r="E20" s="43" t="s">
        <v>238</v>
      </c>
      <c r="F20" s="44">
        <v>626538</v>
      </c>
      <c r="G20" s="44">
        <v>148118</v>
      </c>
      <c r="H20" s="38" t="s">
        <v>25</v>
      </c>
      <c r="I20" s="83">
        <v>1</v>
      </c>
      <c r="J20" s="45">
        <v>1</v>
      </c>
      <c r="K20" s="45"/>
      <c r="L20" s="45"/>
      <c r="M20" s="45"/>
      <c r="N20" s="45"/>
      <c r="O20" s="84">
        <f t="shared" si="0"/>
        <v>1</v>
      </c>
    </row>
    <row r="21" spans="1:15" x14ac:dyDescent="0.35">
      <c r="A21" s="16" t="s">
        <v>280</v>
      </c>
      <c r="B21" s="34"/>
      <c r="C21" s="82">
        <v>43777</v>
      </c>
      <c r="D21" s="42" t="s">
        <v>905</v>
      </c>
      <c r="E21" s="43" t="s">
        <v>279</v>
      </c>
      <c r="F21" s="44">
        <v>628158</v>
      </c>
      <c r="G21" s="44">
        <v>149648</v>
      </c>
      <c r="H21" s="38" t="s">
        <v>25</v>
      </c>
      <c r="I21" s="83">
        <v>1</v>
      </c>
      <c r="J21" s="45">
        <v>1</v>
      </c>
      <c r="K21" s="45"/>
      <c r="L21" s="45"/>
      <c r="M21" s="45"/>
      <c r="N21" s="45"/>
      <c r="O21" s="84">
        <f t="shared" si="0"/>
        <v>1</v>
      </c>
    </row>
    <row r="22" spans="1:15" x14ac:dyDescent="0.35">
      <c r="A22" s="16" t="s">
        <v>329</v>
      </c>
      <c r="B22" s="34"/>
      <c r="C22" s="82">
        <v>43941</v>
      </c>
      <c r="D22" s="42" t="s">
        <v>330</v>
      </c>
      <c r="E22" s="43" t="s">
        <v>62</v>
      </c>
      <c r="F22" s="44">
        <v>625253</v>
      </c>
      <c r="G22" s="44">
        <v>161730</v>
      </c>
      <c r="H22" s="38" t="s">
        <v>25</v>
      </c>
      <c r="I22" s="83">
        <v>1</v>
      </c>
      <c r="J22" s="45">
        <v>1</v>
      </c>
      <c r="K22" s="45"/>
      <c r="L22" s="45"/>
      <c r="M22" s="45"/>
      <c r="N22" s="45"/>
      <c r="O22" s="84">
        <f t="shared" si="0"/>
        <v>1</v>
      </c>
    </row>
    <row r="23" spans="1:15" x14ac:dyDescent="0.35">
      <c r="A23" s="16" t="s">
        <v>414</v>
      </c>
      <c r="B23" s="34"/>
      <c r="C23" s="82">
        <v>43941</v>
      </c>
      <c r="D23" s="42" t="s">
        <v>415</v>
      </c>
      <c r="E23" s="43" t="s">
        <v>84</v>
      </c>
      <c r="F23" s="44">
        <v>636499</v>
      </c>
      <c r="G23" s="44">
        <v>144538</v>
      </c>
      <c r="H23" s="38" t="s">
        <v>25</v>
      </c>
      <c r="I23" s="83">
        <v>1</v>
      </c>
      <c r="J23" s="45">
        <v>1</v>
      </c>
      <c r="K23" s="45"/>
      <c r="L23" s="45"/>
      <c r="M23" s="45"/>
      <c r="N23" s="45"/>
      <c r="O23" s="84">
        <f t="shared" si="0"/>
        <v>1</v>
      </c>
    </row>
    <row r="24" spans="1:15" x14ac:dyDescent="0.35">
      <c r="A24" s="16" t="s">
        <v>532</v>
      </c>
      <c r="B24" s="34"/>
      <c r="C24" s="82">
        <v>44155</v>
      </c>
      <c r="D24" s="42" t="s">
        <v>906</v>
      </c>
      <c r="E24" s="43" t="s">
        <v>446</v>
      </c>
      <c r="F24" s="44">
        <v>630134</v>
      </c>
      <c r="G24" s="44">
        <v>156664</v>
      </c>
      <c r="H24" s="38" t="s">
        <v>25</v>
      </c>
      <c r="I24" s="83">
        <v>4</v>
      </c>
      <c r="J24" s="45">
        <v>4</v>
      </c>
      <c r="K24" s="45"/>
      <c r="L24" s="45"/>
      <c r="M24" s="45"/>
      <c r="N24" s="45"/>
      <c r="O24" s="84">
        <f t="shared" si="0"/>
        <v>4</v>
      </c>
    </row>
    <row r="25" spans="1:15" x14ac:dyDescent="0.35">
      <c r="A25" s="16" t="s">
        <v>139</v>
      </c>
      <c r="B25" s="34"/>
      <c r="C25" s="82">
        <v>43847</v>
      </c>
      <c r="D25" s="42" t="s">
        <v>140</v>
      </c>
      <c r="E25" s="43" t="s">
        <v>134</v>
      </c>
      <c r="F25" s="44">
        <v>637352</v>
      </c>
      <c r="G25" s="44">
        <v>152363</v>
      </c>
      <c r="H25" s="38" t="s">
        <v>25</v>
      </c>
      <c r="I25" s="83">
        <v>2</v>
      </c>
      <c r="J25" s="45">
        <v>2</v>
      </c>
      <c r="K25" s="45"/>
      <c r="L25" s="45"/>
      <c r="M25" s="45"/>
      <c r="N25" s="45"/>
      <c r="O25" s="84">
        <f t="shared" si="0"/>
        <v>2</v>
      </c>
    </row>
    <row r="26" spans="1:15" x14ac:dyDescent="0.35">
      <c r="A26" s="16" t="s">
        <v>15</v>
      </c>
      <c r="B26" s="34"/>
      <c r="C26" s="82">
        <v>44029</v>
      </c>
      <c r="D26" s="42" t="s">
        <v>16</v>
      </c>
      <c r="E26" s="43" t="s">
        <v>17</v>
      </c>
      <c r="F26" s="44">
        <v>632265</v>
      </c>
      <c r="G26" s="44">
        <v>150191</v>
      </c>
      <c r="H26" s="38" t="s">
        <v>18</v>
      </c>
      <c r="I26" s="83">
        <v>3</v>
      </c>
      <c r="J26" s="45">
        <v>0</v>
      </c>
      <c r="K26" s="45">
        <v>3</v>
      </c>
      <c r="L26" s="45"/>
      <c r="M26" s="45"/>
      <c r="N26" s="45"/>
      <c r="O26" s="84">
        <f t="shared" si="0"/>
        <v>3</v>
      </c>
    </row>
    <row r="27" spans="1:15" x14ac:dyDescent="0.35">
      <c r="A27" s="16" t="s">
        <v>289</v>
      </c>
      <c r="B27" s="34"/>
      <c r="C27" s="82">
        <v>44817</v>
      </c>
      <c r="D27" s="42" t="s">
        <v>907</v>
      </c>
      <c r="E27" s="43" t="s">
        <v>277</v>
      </c>
      <c r="F27" s="44">
        <v>627822</v>
      </c>
      <c r="G27" s="44">
        <v>154948</v>
      </c>
      <c r="H27" s="38" t="s">
        <v>25</v>
      </c>
      <c r="I27" s="83">
        <v>8</v>
      </c>
      <c r="J27" s="45">
        <v>4</v>
      </c>
      <c r="K27" s="45">
        <v>4</v>
      </c>
      <c r="L27" s="45"/>
      <c r="M27" s="45"/>
      <c r="N27" s="45"/>
      <c r="O27" s="84">
        <f t="shared" si="0"/>
        <v>8</v>
      </c>
    </row>
    <row r="28" spans="1:15" x14ac:dyDescent="0.35">
      <c r="A28" s="16" t="s">
        <v>32</v>
      </c>
      <c r="B28" s="34"/>
      <c r="C28" s="82">
        <v>43888</v>
      </c>
      <c r="D28" s="42" t="s">
        <v>33</v>
      </c>
      <c r="E28" s="43" t="s">
        <v>31</v>
      </c>
      <c r="F28" s="44">
        <v>626733</v>
      </c>
      <c r="G28" s="44">
        <v>160567</v>
      </c>
      <c r="H28" s="38" t="s">
        <v>25</v>
      </c>
      <c r="I28" s="83">
        <v>0</v>
      </c>
      <c r="J28" s="45">
        <v>0</v>
      </c>
      <c r="K28" s="45"/>
      <c r="L28" s="45"/>
      <c r="M28" s="45"/>
      <c r="N28" s="45"/>
      <c r="O28" s="84">
        <f t="shared" si="0"/>
        <v>0</v>
      </c>
    </row>
    <row r="29" spans="1:15" x14ac:dyDescent="0.35">
      <c r="A29" s="16" t="s">
        <v>257</v>
      </c>
      <c r="B29" s="34"/>
      <c r="C29" s="82">
        <v>43972</v>
      </c>
      <c r="D29" s="42" t="s">
        <v>908</v>
      </c>
      <c r="E29" s="43" t="s">
        <v>36</v>
      </c>
      <c r="F29" s="44">
        <v>630506</v>
      </c>
      <c r="G29" s="44">
        <v>142160</v>
      </c>
      <c r="H29" s="38" t="s">
        <v>25</v>
      </c>
      <c r="I29" s="83">
        <v>2</v>
      </c>
      <c r="J29" s="45">
        <v>2</v>
      </c>
      <c r="K29" s="45"/>
      <c r="L29" s="45"/>
      <c r="M29" s="45"/>
      <c r="N29" s="45"/>
      <c r="O29" s="84">
        <f t="shared" si="0"/>
        <v>2</v>
      </c>
    </row>
    <row r="30" spans="1:15" x14ac:dyDescent="0.35">
      <c r="A30" s="16" t="s">
        <v>421</v>
      </c>
      <c r="B30" s="34"/>
      <c r="C30" s="82">
        <v>44939</v>
      </c>
      <c r="D30" s="42" t="s">
        <v>909</v>
      </c>
      <c r="E30" s="43" t="s">
        <v>84</v>
      </c>
      <c r="F30" s="44">
        <v>635658</v>
      </c>
      <c r="G30" s="44">
        <v>145020</v>
      </c>
      <c r="H30" s="38" t="s">
        <v>25</v>
      </c>
      <c r="I30" s="83">
        <v>4</v>
      </c>
      <c r="J30" s="45">
        <v>4</v>
      </c>
      <c r="K30" s="45"/>
      <c r="L30" s="45"/>
      <c r="M30" s="45"/>
      <c r="N30" s="45"/>
      <c r="O30" s="84">
        <f t="shared" si="0"/>
        <v>4</v>
      </c>
    </row>
    <row r="31" spans="1:15" x14ac:dyDescent="0.35">
      <c r="A31" s="16" t="s">
        <v>122</v>
      </c>
      <c r="B31" s="34"/>
      <c r="C31" s="82">
        <v>44831</v>
      </c>
      <c r="D31" s="42" t="s">
        <v>910</v>
      </c>
      <c r="E31" s="43" t="s">
        <v>62</v>
      </c>
      <c r="F31" s="44">
        <v>625049</v>
      </c>
      <c r="G31" s="44">
        <v>161140</v>
      </c>
      <c r="H31" s="38" t="s">
        <v>18</v>
      </c>
      <c r="I31" s="83">
        <v>4</v>
      </c>
      <c r="J31" s="45">
        <v>0</v>
      </c>
      <c r="K31" s="45">
        <v>2</v>
      </c>
      <c r="L31" s="45">
        <v>2</v>
      </c>
      <c r="M31" s="45"/>
      <c r="N31" s="45"/>
      <c r="O31" s="84">
        <f t="shared" si="0"/>
        <v>4</v>
      </c>
    </row>
    <row r="32" spans="1:15" x14ac:dyDescent="0.35">
      <c r="A32" s="16" t="s">
        <v>388</v>
      </c>
      <c r="B32" s="34"/>
      <c r="C32" s="82">
        <v>44159</v>
      </c>
      <c r="D32" s="42" t="s">
        <v>389</v>
      </c>
      <c r="E32" s="43" t="s">
        <v>390</v>
      </c>
      <c r="F32" s="44">
        <v>633177</v>
      </c>
      <c r="G32" s="44">
        <v>157581</v>
      </c>
      <c r="H32" s="38" t="s">
        <v>25</v>
      </c>
      <c r="I32" s="83">
        <v>8</v>
      </c>
      <c r="J32" s="45">
        <v>4</v>
      </c>
      <c r="K32" s="45">
        <v>4</v>
      </c>
      <c r="L32" s="45"/>
      <c r="M32" s="45"/>
      <c r="N32" s="45"/>
      <c r="O32" s="84">
        <f t="shared" si="0"/>
        <v>8</v>
      </c>
    </row>
    <row r="33" spans="1:15" x14ac:dyDescent="0.35">
      <c r="A33" s="16" t="s">
        <v>170</v>
      </c>
      <c r="B33" s="34"/>
      <c r="C33" s="82">
        <v>44952</v>
      </c>
      <c r="D33" s="42" t="s">
        <v>171</v>
      </c>
      <c r="E33" s="43" t="s">
        <v>120</v>
      </c>
      <c r="F33" s="44">
        <v>626974</v>
      </c>
      <c r="G33" s="44">
        <v>156584</v>
      </c>
      <c r="H33" s="38" t="s">
        <v>18</v>
      </c>
      <c r="I33" s="83">
        <v>5</v>
      </c>
      <c r="J33" s="45">
        <v>0</v>
      </c>
      <c r="K33" s="45">
        <v>2</v>
      </c>
      <c r="L33" s="45">
        <v>3</v>
      </c>
      <c r="M33" s="45"/>
      <c r="N33" s="45"/>
      <c r="O33" s="84">
        <f t="shared" si="0"/>
        <v>5</v>
      </c>
    </row>
    <row r="34" spans="1:15" x14ac:dyDescent="0.35">
      <c r="A34" s="16" t="s">
        <v>34</v>
      </c>
      <c r="B34" s="34"/>
      <c r="C34" s="82">
        <v>44286</v>
      </c>
      <c r="D34" s="42" t="s">
        <v>35</v>
      </c>
      <c r="E34" s="43" t="s">
        <v>36</v>
      </c>
      <c r="F34" s="44">
        <v>631660</v>
      </c>
      <c r="G34" s="44">
        <v>141859</v>
      </c>
      <c r="H34" s="38" t="s">
        <v>18</v>
      </c>
      <c r="I34" s="83">
        <v>1</v>
      </c>
      <c r="J34" s="45">
        <v>0</v>
      </c>
      <c r="K34" s="45">
        <v>1</v>
      </c>
      <c r="L34" s="45"/>
      <c r="M34" s="45"/>
      <c r="N34" s="45"/>
      <c r="O34" s="84">
        <f t="shared" si="0"/>
        <v>1</v>
      </c>
    </row>
    <row r="35" spans="1:15" x14ac:dyDescent="0.35">
      <c r="A35" s="16" t="s">
        <v>145</v>
      </c>
      <c r="B35" s="34"/>
      <c r="C35" s="82">
        <v>44314</v>
      </c>
      <c r="D35" s="42" t="s">
        <v>146</v>
      </c>
      <c r="E35" s="43" t="s">
        <v>41</v>
      </c>
      <c r="F35" s="44">
        <v>620552</v>
      </c>
      <c r="G35" s="44">
        <v>147421</v>
      </c>
      <c r="H35" s="38" t="s">
        <v>25</v>
      </c>
      <c r="I35" s="83">
        <v>1</v>
      </c>
      <c r="J35" s="45">
        <v>1</v>
      </c>
      <c r="K35" s="45"/>
      <c r="L35" s="45"/>
      <c r="M35" s="45"/>
      <c r="N35" s="45"/>
      <c r="O35" s="84">
        <f t="shared" si="0"/>
        <v>1</v>
      </c>
    </row>
    <row r="36" spans="1:15" x14ac:dyDescent="0.35">
      <c r="A36" s="16" t="s">
        <v>37</v>
      </c>
      <c r="B36" s="34"/>
      <c r="C36" s="82">
        <v>44292</v>
      </c>
      <c r="D36" s="42" t="s">
        <v>911</v>
      </c>
      <c r="E36" s="43" t="s">
        <v>38</v>
      </c>
      <c r="F36" s="44">
        <v>634724</v>
      </c>
      <c r="G36" s="44">
        <v>150178</v>
      </c>
      <c r="H36" s="38" t="s">
        <v>18</v>
      </c>
      <c r="I36" s="83">
        <v>1</v>
      </c>
      <c r="J36" s="45">
        <v>0</v>
      </c>
      <c r="K36" s="45">
        <v>1</v>
      </c>
      <c r="L36" s="45"/>
      <c r="M36" s="45"/>
      <c r="N36" s="45"/>
      <c r="O36" s="84">
        <f t="shared" ref="O36:O67" si="1">SUM(J36:N36)</f>
        <v>1</v>
      </c>
    </row>
    <row r="37" spans="1:15" x14ac:dyDescent="0.35">
      <c r="A37" s="16" t="s">
        <v>26</v>
      </c>
      <c r="B37" s="34"/>
      <c r="C37" s="82">
        <v>44260</v>
      </c>
      <c r="D37" s="42" t="s">
        <v>27</v>
      </c>
      <c r="E37" s="43" t="s">
        <v>28</v>
      </c>
      <c r="F37" s="44">
        <v>633291</v>
      </c>
      <c r="G37" s="44">
        <v>152081</v>
      </c>
      <c r="H37" s="38" t="s">
        <v>18</v>
      </c>
      <c r="I37" s="83">
        <v>3</v>
      </c>
      <c r="J37" s="45">
        <v>0</v>
      </c>
      <c r="K37" s="45">
        <v>3</v>
      </c>
      <c r="L37" s="45"/>
      <c r="M37" s="45"/>
      <c r="N37" s="45"/>
      <c r="O37" s="84">
        <f t="shared" si="1"/>
        <v>3</v>
      </c>
    </row>
    <row r="38" spans="1:15" x14ac:dyDescent="0.35">
      <c r="A38" s="16" t="s">
        <v>533</v>
      </c>
      <c r="B38" s="34"/>
      <c r="C38" s="82">
        <v>44449</v>
      </c>
      <c r="D38" s="42" t="s">
        <v>534</v>
      </c>
      <c r="E38" s="43" t="s">
        <v>446</v>
      </c>
      <c r="F38" s="44">
        <v>630572</v>
      </c>
      <c r="G38" s="44">
        <v>157339</v>
      </c>
      <c r="H38" s="38" t="s">
        <v>25</v>
      </c>
      <c r="I38" s="83">
        <v>1</v>
      </c>
      <c r="J38" s="45">
        <v>1</v>
      </c>
      <c r="K38" s="45"/>
      <c r="L38" s="45"/>
      <c r="M38" s="45"/>
      <c r="N38" s="45"/>
      <c r="O38" s="84">
        <f t="shared" si="1"/>
        <v>1</v>
      </c>
    </row>
    <row r="39" spans="1:15" x14ac:dyDescent="0.35">
      <c r="A39" s="16" t="s">
        <v>513</v>
      </c>
      <c r="B39" s="34"/>
      <c r="C39" s="82">
        <v>44187</v>
      </c>
      <c r="D39" s="42" t="s">
        <v>514</v>
      </c>
      <c r="E39" s="43" t="s">
        <v>21</v>
      </c>
      <c r="F39" s="44">
        <v>629822</v>
      </c>
      <c r="G39" s="44">
        <v>145219</v>
      </c>
      <c r="H39" s="38" t="s">
        <v>25</v>
      </c>
      <c r="I39" s="83">
        <v>1</v>
      </c>
      <c r="J39" s="45">
        <v>1</v>
      </c>
      <c r="K39" s="45"/>
      <c r="L39" s="45"/>
      <c r="M39" s="45"/>
      <c r="N39" s="45"/>
      <c r="O39" s="84">
        <f t="shared" si="1"/>
        <v>1</v>
      </c>
    </row>
    <row r="40" spans="1:15" ht="29" x14ac:dyDescent="0.35">
      <c r="A40" s="16" t="s">
        <v>310</v>
      </c>
      <c r="B40" s="34"/>
      <c r="C40" s="82">
        <v>44236</v>
      </c>
      <c r="D40" s="42" t="s">
        <v>311</v>
      </c>
      <c r="E40" s="43" t="s">
        <v>312</v>
      </c>
      <c r="F40" s="44">
        <v>631963</v>
      </c>
      <c r="G40" s="44">
        <v>147351</v>
      </c>
      <c r="H40" s="38" t="s">
        <v>25</v>
      </c>
      <c r="I40" s="83">
        <v>1</v>
      </c>
      <c r="J40" s="45">
        <v>1</v>
      </c>
      <c r="K40" s="45"/>
      <c r="L40" s="45"/>
      <c r="M40" s="45"/>
      <c r="N40" s="45"/>
      <c r="O40" s="84">
        <f t="shared" si="1"/>
        <v>1</v>
      </c>
    </row>
    <row r="41" spans="1:15" x14ac:dyDescent="0.35">
      <c r="A41" s="16" t="s">
        <v>123</v>
      </c>
      <c r="B41" s="34"/>
      <c r="C41" s="82">
        <v>44833</v>
      </c>
      <c r="D41" s="42" t="s">
        <v>124</v>
      </c>
      <c r="E41" s="43" t="s">
        <v>73</v>
      </c>
      <c r="F41" s="44">
        <v>636105</v>
      </c>
      <c r="G41" s="44">
        <v>150929</v>
      </c>
      <c r="H41" s="38" t="s">
        <v>18</v>
      </c>
      <c r="I41" s="83">
        <v>9</v>
      </c>
      <c r="J41" s="45">
        <v>0</v>
      </c>
      <c r="K41" s="45">
        <v>4</v>
      </c>
      <c r="L41" s="45">
        <v>5</v>
      </c>
      <c r="M41" s="45"/>
      <c r="N41" s="45"/>
      <c r="O41" s="84">
        <f t="shared" si="1"/>
        <v>9</v>
      </c>
    </row>
    <row r="42" spans="1:15" ht="29" x14ac:dyDescent="0.35">
      <c r="A42" s="16" t="s">
        <v>40</v>
      </c>
      <c r="B42" s="34"/>
      <c r="C42" s="82">
        <v>44410</v>
      </c>
      <c r="D42" s="42" t="s">
        <v>912</v>
      </c>
      <c r="E42" s="43" t="s">
        <v>41</v>
      </c>
      <c r="F42" s="44">
        <v>622270</v>
      </c>
      <c r="G42" s="44">
        <v>146149</v>
      </c>
      <c r="H42" s="38" t="s">
        <v>18</v>
      </c>
      <c r="I42" s="83">
        <v>8</v>
      </c>
      <c r="J42" s="45">
        <v>0</v>
      </c>
      <c r="K42" s="45">
        <v>4</v>
      </c>
      <c r="L42" s="45">
        <v>4</v>
      </c>
      <c r="M42" s="45"/>
      <c r="N42" s="45"/>
      <c r="O42" s="84">
        <f t="shared" si="1"/>
        <v>8</v>
      </c>
    </row>
    <row r="43" spans="1:15" x14ac:dyDescent="0.35">
      <c r="A43" s="16" t="s">
        <v>161</v>
      </c>
      <c r="B43" s="34"/>
      <c r="C43" s="82">
        <v>44907</v>
      </c>
      <c r="D43" s="42" t="s">
        <v>162</v>
      </c>
      <c r="E43" s="43" t="s">
        <v>31</v>
      </c>
      <c r="F43" s="44">
        <v>629775</v>
      </c>
      <c r="G43" s="44">
        <v>158359</v>
      </c>
      <c r="H43" s="38" t="s">
        <v>18</v>
      </c>
      <c r="I43" s="83">
        <v>1</v>
      </c>
      <c r="J43" s="45">
        <v>0</v>
      </c>
      <c r="K43" s="45">
        <v>1</v>
      </c>
      <c r="L43" s="45"/>
      <c r="M43" s="45"/>
      <c r="N43" s="45"/>
      <c r="O43" s="84">
        <f t="shared" si="1"/>
        <v>1</v>
      </c>
    </row>
    <row r="44" spans="1:15" x14ac:dyDescent="0.35">
      <c r="A44" s="16" t="s">
        <v>19</v>
      </c>
      <c r="B44" s="34"/>
      <c r="C44" s="82">
        <v>44215</v>
      </c>
      <c r="D44" s="42" t="s">
        <v>20</v>
      </c>
      <c r="E44" s="43" t="s">
        <v>21</v>
      </c>
      <c r="F44" s="44">
        <v>629807</v>
      </c>
      <c r="G44" s="44">
        <v>145240</v>
      </c>
      <c r="H44" s="38" t="s">
        <v>18</v>
      </c>
      <c r="I44" s="83">
        <v>1</v>
      </c>
      <c r="J44" s="45">
        <v>0</v>
      </c>
      <c r="K44" s="45">
        <v>1</v>
      </c>
      <c r="L44" s="45"/>
      <c r="M44" s="45"/>
      <c r="N44" s="45"/>
      <c r="O44" s="84">
        <f t="shared" si="1"/>
        <v>1</v>
      </c>
    </row>
    <row r="45" spans="1:15" x14ac:dyDescent="0.35">
      <c r="A45" s="16" t="s">
        <v>22</v>
      </c>
      <c r="B45" s="34"/>
      <c r="C45" s="82">
        <v>44223</v>
      </c>
      <c r="D45" s="42" t="s">
        <v>23</v>
      </c>
      <c r="E45" s="43" t="s">
        <v>24</v>
      </c>
      <c r="F45" s="44">
        <v>625650</v>
      </c>
      <c r="G45" s="44">
        <v>142127</v>
      </c>
      <c r="H45" s="38" t="s">
        <v>25</v>
      </c>
      <c r="I45" s="83">
        <v>1</v>
      </c>
      <c r="J45" s="45">
        <v>1</v>
      </c>
      <c r="K45" s="45"/>
      <c r="L45" s="45"/>
      <c r="M45" s="45"/>
      <c r="N45" s="45"/>
      <c r="O45" s="84">
        <f t="shared" si="1"/>
        <v>1</v>
      </c>
    </row>
    <row r="46" spans="1:15" x14ac:dyDescent="0.35">
      <c r="A46" s="16" t="s">
        <v>108</v>
      </c>
      <c r="B46" s="34"/>
      <c r="C46" s="82">
        <v>44819</v>
      </c>
      <c r="D46" s="42" t="s">
        <v>913</v>
      </c>
      <c r="E46" s="43" t="s">
        <v>109</v>
      </c>
      <c r="F46" s="44">
        <v>625195</v>
      </c>
      <c r="G46" s="44">
        <v>151566</v>
      </c>
      <c r="H46" s="38" t="s">
        <v>18</v>
      </c>
      <c r="I46" s="83">
        <v>1</v>
      </c>
      <c r="J46" s="45">
        <v>0</v>
      </c>
      <c r="K46" s="45">
        <v>1</v>
      </c>
      <c r="L46" s="45"/>
      <c r="M46" s="45"/>
      <c r="N46" s="45"/>
      <c r="O46" s="84">
        <f t="shared" si="1"/>
        <v>1</v>
      </c>
    </row>
    <row r="47" spans="1:15" x14ac:dyDescent="0.35">
      <c r="A47" s="16" t="s">
        <v>486</v>
      </c>
      <c r="B47" s="34"/>
      <c r="C47" s="82">
        <v>44992</v>
      </c>
      <c r="D47" s="42" t="s">
        <v>914</v>
      </c>
      <c r="E47" s="43" t="s">
        <v>373</v>
      </c>
      <c r="F47" s="44">
        <v>637944</v>
      </c>
      <c r="G47" s="44">
        <v>148998</v>
      </c>
      <c r="H47" s="38" t="s">
        <v>25</v>
      </c>
      <c r="I47" s="83">
        <v>1</v>
      </c>
      <c r="J47" s="45">
        <v>1</v>
      </c>
      <c r="K47" s="45"/>
      <c r="L47" s="45"/>
      <c r="M47" s="45"/>
      <c r="N47" s="45"/>
      <c r="O47" s="84">
        <f t="shared" si="1"/>
        <v>1</v>
      </c>
    </row>
    <row r="48" spans="1:15" x14ac:dyDescent="0.35">
      <c r="A48" s="16" t="s">
        <v>166</v>
      </c>
      <c r="B48" s="34"/>
      <c r="C48" s="82">
        <v>44918</v>
      </c>
      <c r="D48" s="42" t="s">
        <v>167</v>
      </c>
      <c r="E48" s="43" t="s">
        <v>120</v>
      </c>
      <c r="F48" s="44">
        <v>627235</v>
      </c>
      <c r="G48" s="44">
        <v>156866</v>
      </c>
      <c r="H48" s="38" t="s">
        <v>18</v>
      </c>
      <c r="I48" s="83">
        <v>4</v>
      </c>
      <c r="J48" s="45">
        <v>0</v>
      </c>
      <c r="K48" s="45">
        <v>2</v>
      </c>
      <c r="L48" s="45">
        <v>2</v>
      </c>
      <c r="M48" s="45"/>
      <c r="N48" s="45"/>
      <c r="O48" s="84">
        <f t="shared" si="1"/>
        <v>4</v>
      </c>
    </row>
    <row r="49" spans="1:15" x14ac:dyDescent="0.35">
      <c r="A49" s="16" t="s">
        <v>418</v>
      </c>
      <c r="B49" s="34"/>
      <c r="C49" s="82">
        <v>44642</v>
      </c>
      <c r="D49" s="42" t="s">
        <v>419</v>
      </c>
      <c r="E49" s="43" t="s">
        <v>84</v>
      </c>
      <c r="F49" s="44">
        <v>636465</v>
      </c>
      <c r="G49" s="44">
        <v>144364</v>
      </c>
      <c r="H49" s="38" t="s">
        <v>25</v>
      </c>
      <c r="I49" s="83">
        <v>5</v>
      </c>
      <c r="J49" s="45">
        <v>2</v>
      </c>
      <c r="K49" s="45">
        <v>3</v>
      </c>
      <c r="L49" s="45"/>
      <c r="M49" s="45"/>
      <c r="N49" s="45"/>
      <c r="O49" s="84">
        <f t="shared" si="1"/>
        <v>5</v>
      </c>
    </row>
    <row r="50" spans="1:15" x14ac:dyDescent="0.35">
      <c r="A50" s="16" t="s">
        <v>54</v>
      </c>
      <c r="B50" s="34"/>
      <c r="C50" s="82">
        <v>44475</v>
      </c>
      <c r="D50" s="42" t="s">
        <v>55</v>
      </c>
      <c r="E50" s="43" t="s">
        <v>28</v>
      </c>
      <c r="F50" s="44">
        <v>633770</v>
      </c>
      <c r="G50" s="44">
        <v>153797</v>
      </c>
      <c r="H50" s="38" t="s">
        <v>18</v>
      </c>
      <c r="I50" s="83">
        <v>2</v>
      </c>
      <c r="J50" s="45">
        <v>0</v>
      </c>
      <c r="K50" s="45">
        <v>2</v>
      </c>
      <c r="L50" s="45"/>
      <c r="M50" s="45"/>
      <c r="N50" s="45"/>
      <c r="O50" s="84">
        <f t="shared" si="1"/>
        <v>2</v>
      </c>
    </row>
    <row r="51" spans="1:15" x14ac:dyDescent="0.35">
      <c r="A51" s="16" t="s">
        <v>63</v>
      </c>
      <c r="B51" s="34"/>
      <c r="C51" s="82">
        <v>44614</v>
      </c>
      <c r="D51" s="42" t="s">
        <v>915</v>
      </c>
      <c r="E51" s="43" t="s">
        <v>64</v>
      </c>
      <c r="F51" s="44">
        <v>625630</v>
      </c>
      <c r="G51" s="44">
        <v>162270</v>
      </c>
      <c r="H51" s="38" t="s">
        <v>18</v>
      </c>
      <c r="I51" s="83">
        <v>3</v>
      </c>
      <c r="J51" s="45">
        <v>0</v>
      </c>
      <c r="K51" s="45">
        <v>3</v>
      </c>
      <c r="L51" s="45"/>
      <c r="M51" s="45"/>
      <c r="N51" s="45"/>
      <c r="O51" s="84">
        <f t="shared" si="1"/>
        <v>3</v>
      </c>
    </row>
    <row r="52" spans="1:15" x14ac:dyDescent="0.35">
      <c r="A52" s="16" t="s">
        <v>127</v>
      </c>
      <c r="B52" s="34"/>
      <c r="C52" s="82">
        <v>44841</v>
      </c>
      <c r="D52" s="42" t="s">
        <v>128</v>
      </c>
      <c r="E52" s="43" t="s">
        <v>31</v>
      </c>
      <c r="F52" s="44">
        <v>628958</v>
      </c>
      <c r="G52" s="44">
        <v>158368</v>
      </c>
      <c r="H52" s="38" t="s">
        <v>18</v>
      </c>
      <c r="I52" s="83">
        <v>1</v>
      </c>
      <c r="J52" s="45">
        <v>0</v>
      </c>
      <c r="K52" s="45">
        <v>1</v>
      </c>
      <c r="L52" s="45"/>
      <c r="M52" s="45"/>
      <c r="N52" s="45"/>
      <c r="O52" s="84">
        <f t="shared" si="1"/>
        <v>1</v>
      </c>
    </row>
    <row r="53" spans="1:15" x14ac:dyDescent="0.35">
      <c r="A53" s="16" t="s">
        <v>129</v>
      </c>
      <c r="B53" s="34"/>
      <c r="C53" s="82">
        <v>44841</v>
      </c>
      <c r="D53" s="42" t="s">
        <v>916</v>
      </c>
      <c r="E53" s="43" t="s">
        <v>130</v>
      </c>
      <c r="F53" s="44">
        <v>634666</v>
      </c>
      <c r="G53" s="44">
        <v>151262</v>
      </c>
      <c r="H53" s="38" t="s">
        <v>18</v>
      </c>
      <c r="I53" s="83">
        <v>5</v>
      </c>
      <c r="J53" s="45">
        <v>0</v>
      </c>
      <c r="K53" s="45">
        <v>2</v>
      </c>
      <c r="L53" s="45">
        <v>3</v>
      </c>
      <c r="M53" s="45"/>
      <c r="N53" s="45"/>
      <c r="O53" s="84">
        <f t="shared" si="1"/>
        <v>5</v>
      </c>
    </row>
    <row r="54" spans="1:15" x14ac:dyDescent="0.35">
      <c r="A54" s="16" t="s">
        <v>141</v>
      </c>
      <c r="B54" s="34"/>
      <c r="C54" s="82">
        <v>44335</v>
      </c>
      <c r="D54" s="42" t="s">
        <v>142</v>
      </c>
      <c r="E54" s="43" t="s">
        <v>134</v>
      </c>
      <c r="F54" s="44">
        <v>635746</v>
      </c>
      <c r="G54" s="44">
        <v>151791</v>
      </c>
      <c r="H54" s="38" t="s">
        <v>25</v>
      </c>
      <c r="I54" s="83">
        <v>1</v>
      </c>
      <c r="J54" s="45">
        <v>1</v>
      </c>
      <c r="K54" s="45"/>
      <c r="L54" s="45"/>
      <c r="M54" s="45"/>
      <c r="N54" s="45"/>
      <c r="O54" s="84">
        <f t="shared" si="1"/>
        <v>1</v>
      </c>
    </row>
    <row r="55" spans="1:15" x14ac:dyDescent="0.35">
      <c r="A55" s="16" t="s">
        <v>282</v>
      </c>
      <c r="B55" s="34"/>
      <c r="C55" s="82">
        <v>44333</v>
      </c>
      <c r="D55" s="42" t="s">
        <v>283</v>
      </c>
      <c r="E55" s="43" t="s">
        <v>279</v>
      </c>
      <c r="F55" s="44">
        <v>627750</v>
      </c>
      <c r="G55" s="44">
        <v>150329</v>
      </c>
      <c r="H55" s="38" t="s">
        <v>25</v>
      </c>
      <c r="I55" s="83">
        <v>2</v>
      </c>
      <c r="J55" s="45">
        <v>2</v>
      </c>
      <c r="K55" s="45"/>
      <c r="L55" s="45"/>
      <c r="M55" s="45"/>
      <c r="N55" s="45"/>
      <c r="O55" s="84">
        <f t="shared" si="1"/>
        <v>2</v>
      </c>
    </row>
    <row r="56" spans="1:15" ht="29" x14ac:dyDescent="0.35">
      <c r="A56" s="16" t="s">
        <v>399</v>
      </c>
      <c r="B56" s="34"/>
      <c r="C56" s="82">
        <v>44404</v>
      </c>
      <c r="D56" s="42" t="s">
        <v>917</v>
      </c>
      <c r="E56" s="43" t="s">
        <v>238</v>
      </c>
      <c r="F56" s="44">
        <v>627188</v>
      </c>
      <c r="G56" s="44">
        <v>147203</v>
      </c>
      <c r="H56" s="38" t="s">
        <v>25</v>
      </c>
      <c r="I56" s="83">
        <v>0</v>
      </c>
      <c r="J56" s="45">
        <v>0</v>
      </c>
      <c r="K56" s="45"/>
      <c r="L56" s="45"/>
      <c r="M56" s="45"/>
      <c r="N56" s="45"/>
      <c r="O56" s="84">
        <f t="shared" si="1"/>
        <v>0</v>
      </c>
    </row>
    <row r="57" spans="1:15" x14ac:dyDescent="0.35">
      <c r="A57" s="16" t="s">
        <v>391</v>
      </c>
      <c r="B57" s="34"/>
      <c r="C57" s="82">
        <v>44390</v>
      </c>
      <c r="D57" s="42" t="s">
        <v>392</v>
      </c>
      <c r="E57" s="43" t="s">
        <v>390</v>
      </c>
      <c r="F57" s="44">
        <v>633193</v>
      </c>
      <c r="G57" s="44">
        <v>158009</v>
      </c>
      <c r="H57" s="38" t="s">
        <v>25</v>
      </c>
      <c r="I57" s="83">
        <v>1</v>
      </c>
      <c r="J57" s="45">
        <v>1</v>
      </c>
      <c r="K57" s="45"/>
      <c r="L57" s="45"/>
      <c r="M57" s="45"/>
      <c r="N57" s="45"/>
      <c r="O57" s="84">
        <f t="shared" si="1"/>
        <v>1</v>
      </c>
    </row>
    <row r="58" spans="1:15" ht="29" x14ac:dyDescent="0.35">
      <c r="A58" s="16" t="s">
        <v>78</v>
      </c>
      <c r="B58" s="34"/>
      <c r="C58" s="82">
        <v>44679</v>
      </c>
      <c r="D58" s="42" t="s">
        <v>79</v>
      </c>
      <c r="E58" s="43" t="s">
        <v>73</v>
      </c>
      <c r="F58" s="44">
        <v>637719</v>
      </c>
      <c r="G58" s="44">
        <v>152451</v>
      </c>
      <c r="H58" s="38" t="s">
        <v>18</v>
      </c>
      <c r="I58" s="83">
        <v>6</v>
      </c>
      <c r="J58" s="45">
        <v>0</v>
      </c>
      <c r="K58" s="45">
        <v>3</v>
      </c>
      <c r="L58" s="45">
        <v>3</v>
      </c>
      <c r="M58" s="45"/>
      <c r="N58" s="45"/>
      <c r="O58" s="84">
        <f t="shared" si="1"/>
        <v>6</v>
      </c>
    </row>
    <row r="59" spans="1:15" ht="29" x14ac:dyDescent="0.35">
      <c r="A59" s="16" t="s">
        <v>528</v>
      </c>
      <c r="B59" s="34"/>
      <c r="C59" s="82">
        <v>44568</v>
      </c>
      <c r="D59" s="42" t="s">
        <v>529</v>
      </c>
      <c r="E59" s="43" t="s">
        <v>527</v>
      </c>
      <c r="F59" s="44">
        <v>624969</v>
      </c>
      <c r="G59" s="44">
        <v>157220</v>
      </c>
      <c r="H59" s="38" t="s">
        <v>25</v>
      </c>
      <c r="I59" s="83">
        <v>2</v>
      </c>
      <c r="J59" s="45">
        <v>2</v>
      </c>
      <c r="K59" s="45"/>
      <c r="L59" s="45"/>
      <c r="M59" s="45"/>
      <c r="N59" s="45"/>
      <c r="O59" s="84">
        <f t="shared" si="1"/>
        <v>2</v>
      </c>
    </row>
    <row r="60" spans="1:15" ht="29" x14ac:dyDescent="0.35">
      <c r="A60" s="16" t="s">
        <v>44</v>
      </c>
      <c r="B60" s="34"/>
      <c r="C60" s="82">
        <v>44475</v>
      </c>
      <c r="D60" s="42" t="s">
        <v>45</v>
      </c>
      <c r="E60" s="43" t="s">
        <v>31</v>
      </c>
      <c r="F60" s="44">
        <v>631724</v>
      </c>
      <c r="G60" s="44">
        <v>160600</v>
      </c>
      <c r="H60" s="38" t="s">
        <v>18</v>
      </c>
      <c r="I60" s="83">
        <v>4</v>
      </c>
      <c r="J60" s="45">
        <v>0</v>
      </c>
      <c r="K60" s="45">
        <v>2</v>
      </c>
      <c r="L60" s="45">
        <v>2</v>
      </c>
      <c r="M60" s="45"/>
      <c r="N60" s="45"/>
      <c r="O60" s="84">
        <f t="shared" si="1"/>
        <v>4</v>
      </c>
    </row>
    <row r="61" spans="1:15" ht="29" x14ac:dyDescent="0.35">
      <c r="A61" s="16" t="s">
        <v>498</v>
      </c>
      <c r="B61" s="34"/>
      <c r="C61" s="82">
        <v>44540</v>
      </c>
      <c r="D61" s="42" t="s">
        <v>499</v>
      </c>
      <c r="E61" s="43" t="s">
        <v>495</v>
      </c>
      <c r="F61" s="44">
        <v>637235</v>
      </c>
      <c r="G61" s="44">
        <v>150201</v>
      </c>
      <c r="H61" s="38" t="s">
        <v>25</v>
      </c>
      <c r="I61" s="83">
        <v>2</v>
      </c>
      <c r="J61" s="45">
        <v>2</v>
      </c>
      <c r="K61" s="45"/>
      <c r="L61" s="45"/>
      <c r="M61" s="45"/>
      <c r="N61" s="45"/>
      <c r="O61" s="84">
        <f t="shared" si="1"/>
        <v>2</v>
      </c>
    </row>
    <row r="62" spans="1:15" x14ac:dyDescent="0.35">
      <c r="A62" s="16" t="s">
        <v>56</v>
      </c>
      <c r="B62" s="34"/>
      <c r="C62" s="82">
        <v>44488</v>
      </c>
      <c r="D62" s="42" t="s">
        <v>57</v>
      </c>
      <c r="E62" s="43" t="s">
        <v>21</v>
      </c>
      <c r="F62" s="44">
        <v>630114</v>
      </c>
      <c r="G62" s="44">
        <v>145495</v>
      </c>
      <c r="H62" s="38" t="s">
        <v>18</v>
      </c>
      <c r="I62" s="83">
        <v>4</v>
      </c>
      <c r="J62" s="45">
        <v>0</v>
      </c>
      <c r="K62" s="45">
        <v>2</v>
      </c>
      <c r="L62" s="45">
        <v>2</v>
      </c>
      <c r="M62" s="45"/>
      <c r="N62" s="45"/>
      <c r="O62" s="84">
        <f t="shared" si="1"/>
        <v>4</v>
      </c>
    </row>
    <row r="63" spans="1:15" x14ac:dyDescent="0.35">
      <c r="A63" s="16" t="s">
        <v>39</v>
      </c>
      <c r="B63" s="34"/>
      <c r="C63" s="82">
        <v>44390</v>
      </c>
      <c r="D63" s="42" t="s">
        <v>918</v>
      </c>
      <c r="E63" s="43" t="s">
        <v>36</v>
      </c>
      <c r="F63" s="44">
        <v>631713</v>
      </c>
      <c r="G63" s="44">
        <v>141574</v>
      </c>
      <c r="H63" s="38" t="s">
        <v>18</v>
      </c>
      <c r="I63" s="83">
        <v>1</v>
      </c>
      <c r="J63" s="45">
        <v>0</v>
      </c>
      <c r="K63" s="45">
        <v>1</v>
      </c>
      <c r="L63" s="45"/>
      <c r="M63" s="45"/>
      <c r="N63" s="45"/>
      <c r="O63" s="84">
        <f t="shared" si="1"/>
        <v>1</v>
      </c>
    </row>
    <row r="64" spans="1:15" x14ac:dyDescent="0.35">
      <c r="A64" s="16" t="s">
        <v>143</v>
      </c>
      <c r="B64" s="34"/>
      <c r="C64" s="82">
        <v>44469</v>
      </c>
      <c r="D64" s="42" t="s">
        <v>144</v>
      </c>
      <c r="E64" s="43" t="s">
        <v>134</v>
      </c>
      <c r="F64" s="44">
        <v>637717</v>
      </c>
      <c r="G64" s="44">
        <v>152397</v>
      </c>
      <c r="H64" s="38" t="s">
        <v>25</v>
      </c>
      <c r="I64" s="83">
        <v>2</v>
      </c>
      <c r="J64" s="45">
        <v>2</v>
      </c>
      <c r="K64" s="45"/>
      <c r="L64" s="45"/>
      <c r="M64" s="45"/>
      <c r="N64" s="45"/>
      <c r="O64" s="84">
        <f t="shared" si="1"/>
        <v>2</v>
      </c>
    </row>
    <row r="65" spans="1:15" x14ac:dyDescent="0.35">
      <c r="A65" s="16" t="s">
        <v>416</v>
      </c>
      <c r="B65" s="34"/>
      <c r="C65" s="82">
        <v>44603</v>
      </c>
      <c r="D65" s="42" t="s">
        <v>417</v>
      </c>
      <c r="E65" s="43" t="s">
        <v>84</v>
      </c>
      <c r="F65" s="44">
        <v>636861</v>
      </c>
      <c r="G65" s="44">
        <v>144688</v>
      </c>
      <c r="H65" s="38" t="s">
        <v>25</v>
      </c>
      <c r="I65" s="83">
        <v>0</v>
      </c>
      <c r="J65" s="45">
        <v>0</v>
      </c>
      <c r="K65" s="45"/>
      <c r="L65" s="45"/>
      <c r="M65" s="45"/>
      <c r="N65" s="45"/>
      <c r="O65" s="84">
        <f t="shared" si="1"/>
        <v>0</v>
      </c>
    </row>
    <row r="66" spans="1:15" x14ac:dyDescent="0.35">
      <c r="A66" s="16" t="s">
        <v>262</v>
      </c>
      <c r="B66" s="34"/>
      <c r="C66" s="82">
        <v>44574</v>
      </c>
      <c r="D66" s="42" t="s">
        <v>263</v>
      </c>
      <c r="E66" s="43" t="s">
        <v>36</v>
      </c>
      <c r="F66" s="44">
        <v>631406</v>
      </c>
      <c r="G66" s="44">
        <v>141890</v>
      </c>
      <c r="H66" s="38" t="s">
        <v>25</v>
      </c>
      <c r="I66" s="83">
        <v>6</v>
      </c>
      <c r="J66" s="45">
        <v>3</v>
      </c>
      <c r="K66" s="45">
        <v>3</v>
      </c>
      <c r="L66" s="45"/>
      <c r="M66" s="45"/>
      <c r="N66" s="45"/>
      <c r="O66" s="84">
        <f t="shared" si="1"/>
        <v>6</v>
      </c>
    </row>
    <row r="67" spans="1:15" x14ac:dyDescent="0.35">
      <c r="A67" s="16" t="s">
        <v>268</v>
      </c>
      <c r="B67" s="34"/>
      <c r="C67" s="82">
        <v>44469</v>
      </c>
      <c r="D67" s="42" t="s">
        <v>919</v>
      </c>
      <c r="E67" s="43" t="s">
        <v>232</v>
      </c>
      <c r="F67" s="44">
        <v>630694</v>
      </c>
      <c r="G67" s="44">
        <v>155245</v>
      </c>
      <c r="H67" s="38" t="s">
        <v>25</v>
      </c>
      <c r="I67" s="83">
        <v>0</v>
      </c>
      <c r="J67" s="45">
        <v>0</v>
      </c>
      <c r="K67" s="45"/>
      <c r="L67" s="45"/>
      <c r="M67" s="45"/>
      <c r="N67" s="45"/>
      <c r="O67" s="84">
        <f t="shared" si="1"/>
        <v>0</v>
      </c>
    </row>
    <row r="68" spans="1:15" x14ac:dyDescent="0.35">
      <c r="A68" s="16" t="s">
        <v>368</v>
      </c>
      <c r="B68" s="34"/>
      <c r="C68" s="82">
        <v>44546</v>
      </c>
      <c r="D68" s="42" t="s">
        <v>920</v>
      </c>
      <c r="E68" s="43" t="s">
        <v>75</v>
      </c>
      <c r="F68" s="44">
        <v>632941</v>
      </c>
      <c r="G68" s="44">
        <v>158182</v>
      </c>
      <c r="H68" s="38" t="s">
        <v>25</v>
      </c>
      <c r="I68" s="83">
        <v>2</v>
      </c>
      <c r="J68" s="45">
        <v>2</v>
      </c>
      <c r="K68" s="45"/>
      <c r="L68" s="45"/>
      <c r="M68" s="45"/>
      <c r="N68" s="45"/>
      <c r="O68" s="84">
        <f t="shared" ref="O68:O99" si="2">SUM(J68:N68)</f>
        <v>2</v>
      </c>
    </row>
    <row r="69" spans="1:15" x14ac:dyDescent="0.35">
      <c r="A69" s="16" t="s">
        <v>29</v>
      </c>
      <c r="B69" s="34"/>
      <c r="C69" s="82">
        <v>45483</v>
      </c>
      <c r="D69" s="42" t="s">
        <v>30</v>
      </c>
      <c r="E69" s="43" t="s">
        <v>31</v>
      </c>
      <c r="F69" s="44">
        <v>629349</v>
      </c>
      <c r="G69" s="44">
        <v>158171</v>
      </c>
      <c r="H69" s="38" t="s">
        <v>25</v>
      </c>
      <c r="I69" s="83">
        <v>9</v>
      </c>
      <c r="J69" s="45">
        <v>4</v>
      </c>
      <c r="K69" s="45">
        <v>5</v>
      </c>
      <c r="L69" s="45"/>
      <c r="M69" s="45"/>
      <c r="N69" s="45"/>
      <c r="O69" s="84">
        <f t="shared" si="2"/>
        <v>9</v>
      </c>
    </row>
    <row r="70" spans="1:15" ht="29" x14ac:dyDescent="0.35">
      <c r="A70" s="16" t="s">
        <v>60</v>
      </c>
      <c r="B70" s="34"/>
      <c r="C70" s="82">
        <v>44502</v>
      </c>
      <c r="D70" s="42" t="s">
        <v>61</v>
      </c>
      <c r="E70" s="43" t="s">
        <v>62</v>
      </c>
      <c r="F70" s="44">
        <v>625789</v>
      </c>
      <c r="G70" s="44">
        <v>159924</v>
      </c>
      <c r="H70" s="38" t="s">
        <v>18</v>
      </c>
      <c r="I70" s="83">
        <v>1</v>
      </c>
      <c r="J70" s="45">
        <v>0</v>
      </c>
      <c r="K70" s="45">
        <v>1</v>
      </c>
      <c r="L70" s="45"/>
      <c r="M70" s="45"/>
      <c r="N70" s="45"/>
      <c r="O70" s="84">
        <f t="shared" si="2"/>
        <v>1</v>
      </c>
    </row>
    <row r="71" spans="1:15" x14ac:dyDescent="0.35">
      <c r="A71" s="16" t="s">
        <v>74</v>
      </c>
      <c r="B71" s="34"/>
      <c r="C71" s="82">
        <v>44657</v>
      </c>
      <c r="D71" s="42" t="s">
        <v>921</v>
      </c>
      <c r="E71" s="43" t="s">
        <v>75</v>
      </c>
      <c r="F71" s="44">
        <v>632376</v>
      </c>
      <c r="G71" s="44">
        <v>156714</v>
      </c>
      <c r="H71" s="38" t="s">
        <v>18</v>
      </c>
      <c r="I71" s="83">
        <v>7</v>
      </c>
      <c r="J71" s="45">
        <v>0</v>
      </c>
      <c r="K71" s="45">
        <v>3</v>
      </c>
      <c r="L71" s="45">
        <v>4</v>
      </c>
      <c r="M71" s="45"/>
      <c r="N71" s="45"/>
      <c r="O71" s="84">
        <f t="shared" si="2"/>
        <v>7</v>
      </c>
    </row>
    <row r="72" spans="1:15" x14ac:dyDescent="0.35">
      <c r="A72" s="16" t="s">
        <v>470</v>
      </c>
      <c r="B72" s="34"/>
      <c r="C72" s="82">
        <v>44524</v>
      </c>
      <c r="D72" s="42" t="s">
        <v>471</v>
      </c>
      <c r="E72" s="43" t="s">
        <v>17</v>
      </c>
      <c r="F72" s="44">
        <v>630897</v>
      </c>
      <c r="G72" s="44">
        <v>148639</v>
      </c>
      <c r="H72" s="38" t="s">
        <v>25</v>
      </c>
      <c r="I72" s="83">
        <v>1</v>
      </c>
      <c r="J72" s="45">
        <v>1</v>
      </c>
      <c r="K72" s="45"/>
      <c r="L72" s="45"/>
      <c r="M72" s="45"/>
      <c r="N72" s="45"/>
      <c r="O72" s="84">
        <f t="shared" si="2"/>
        <v>1</v>
      </c>
    </row>
    <row r="73" spans="1:15" x14ac:dyDescent="0.35">
      <c r="A73" s="16" t="s">
        <v>112</v>
      </c>
      <c r="B73" s="34"/>
      <c r="C73" s="82">
        <v>44820</v>
      </c>
      <c r="D73" s="42" t="s">
        <v>113</v>
      </c>
      <c r="E73" s="43" t="s">
        <v>70</v>
      </c>
      <c r="F73" s="44">
        <v>631472</v>
      </c>
      <c r="G73" s="44">
        <v>141829</v>
      </c>
      <c r="H73" s="38" t="s">
        <v>18</v>
      </c>
      <c r="I73" s="83">
        <v>3</v>
      </c>
      <c r="J73" s="45">
        <v>0</v>
      </c>
      <c r="K73" s="45">
        <v>3</v>
      </c>
      <c r="L73" s="45"/>
      <c r="M73" s="45"/>
      <c r="N73" s="45"/>
      <c r="O73" s="84">
        <f t="shared" si="2"/>
        <v>3</v>
      </c>
    </row>
    <row r="74" spans="1:15" x14ac:dyDescent="0.35">
      <c r="A74" s="16" t="s">
        <v>58</v>
      </c>
      <c r="B74" s="34"/>
      <c r="C74" s="82">
        <v>44713</v>
      </c>
      <c r="D74" s="42" t="s">
        <v>922</v>
      </c>
      <c r="E74" s="43" t="s">
        <v>59</v>
      </c>
      <c r="F74" s="44">
        <v>624863</v>
      </c>
      <c r="G74" s="44">
        <v>152842</v>
      </c>
      <c r="H74" s="38" t="s">
        <v>25</v>
      </c>
      <c r="I74" s="83">
        <v>3</v>
      </c>
      <c r="J74" s="45">
        <v>3</v>
      </c>
      <c r="K74" s="45"/>
      <c r="L74" s="45"/>
      <c r="M74" s="45"/>
      <c r="N74" s="45"/>
      <c r="O74" s="84">
        <f t="shared" si="2"/>
        <v>3</v>
      </c>
    </row>
    <row r="75" spans="1:15" x14ac:dyDescent="0.35">
      <c r="A75" s="16" t="s">
        <v>496</v>
      </c>
      <c r="B75" s="34"/>
      <c r="C75" s="82">
        <v>44489</v>
      </c>
      <c r="D75" s="42" t="s">
        <v>497</v>
      </c>
      <c r="E75" s="43" t="s">
        <v>495</v>
      </c>
      <c r="F75" s="44">
        <v>637185</v>
      </c>
      <c r="G75" s="44">
        <v>150091</v>
      </c>
      <c r="H75" s="38" t="s">
        <v>25</v>
      </c>
      <c r="I75" s="83">
        <v>0</v>
      </c>
      <c r="J75" s="45">
        <v>0</v>
      </c>
      <c r="K75" s="45"/>
      <c r="L75" s="45"/>
      <c r="M75" s="45"/>
      <c r="N75" s="45"/>
      <c r="O75" s="84">
        <f t="shared" si="2"/>
        <v>0</v>
      </c>
    </row>
    <row r="76" spans="1:15" x14ac:dyDescent="0.35">
      <c r="A76" s="16" t="s">
        <v>82</v>
      </c>
      <c r="B76" s="34"/>
      <c r="C76" s="82">
        <v>44686</v>
      </c>
      <c r="D76" s="42" t="s">
        <v>83</v>
      </c>
      <c r="E76" s="43" t="s">
        <v>84</v>
      </c>
      <c r="F76" s="44">
        <v>636794</v>
      </c>
      <c r="G76" s="44">
        <v>144504</v>
      </c>
      <c r="H76" s="38" t="s">
        <v>18</v>
      </c>
      <c r="I76" s="83">
        <v>0</v>
      </c>
      <c r="J76" s="45">
        <v>0</v>
      </c>
      <c r="K76" s="45"/>
      <c r="L76" s="45"/>
      <c r="M76" s="45"/>
      <c r="N76" s="45"/>
      <c r="O76" s="84">
        <f t="shared" si="2"/>
        <v>0</v>
      </c>
    </row>
    <row r="77" spans="1:15" x14ac:dyDescent="0.35">
      <c r="A77" s="16" t="s">
        <v>76</v>
      </c>
      <c r="B77" s="34"/>
      <c r="C77" s="82">
        <v>44677</v>
      </c>
      <c r="D77" s="42" t="s">
        <v>77</v>
      </c>
      <c r="E77" s="43" t="s">
        <v>73</v>
      </c>
      <c r="F77" s="44">
        <v>637800</v>
      </c>
      <c r="G77" s="44">
        <v>152348</v>
      </c>
      <c r="H77" s="38" t="s">
        <v>25</v>
      </c>
      <c r="I77" s="83">
        <v>1</v>
      </c>
      <c r="J77" s="45">
        <v>1</v>
      </c>
      <c r="K77" s="45"/>
      <c r="L77" s="45"/>
      <c r="M77" s="45"/>
      <c r="N77" s="45"/>
      <c r="O77" s="84">
        <f t="shared" si="2"/>
        <v>1</v>
      </c>
    </row>
    <row r="78" spans="1:15" x14ac:dyDescent="0.35">
      <c r="A78" s="16" t="s">
        <v>149</v>
      </c>
      <c r="B78" s="34"/>
      <c r="C78" s="82">
        <v>44725</v>
      </c>
      <c r="D78" s="42" t="s">
        <v>923</v>
      </c>
      <c r="E78" s="43" t="s">
        <v>70</v>
      </c>
      <c r="F78" s="44">
        <v>630805</v>
      </c>
      <c r="G78" s="44">
        <v>142383</v>
      </c>
      <c r="H78" s="38" t="s">
        <v>25</v>
      </c>
      <c r="I78" s="83">
        <v>1</v>
      </c>
      <c r="J78" s="45">
        <v>1</v>
      </c>
      <c r="K78" s="45"/>
      <c r="L78" s="45"/>
      <c r="M78" s="45"/>
      <c r="N78" s="45"/>
      <c r="O78" s="84">
        <f t="shared" si="2"/>
        <v>1</v>
      </c>
    </row>
    <row r="79" spans="1:15" x14ac:dyDescent="0.35">
      <c r="A79" s="16" t="s">
        <v>544</v>
      </c>
      <c r="B79" s="34"/>
      <c r="C79" s="82">
        <v>44985</v>
      </c>
      <c r="D79" s="42" t="s">
        <v>924</v>
      </c>
      <c r="E79" s="43" t="s">
        <v>101</v>
      </c>
      <c r="F79" s="44">
        <v>632983</v>
      </c>
      <c r="G79" s="44">
        <v>155938</v>
      </c>
      <c r="H79" s="38" t="s">
        <v>25</v>
      </c>
      <c r="I79" s="83">
        <v>2</v>
      </c>
      <c r="J79" s="45">
        <v>2</v>
      </c>
      <c r="K79" s="45"/>
      <c r="L79" s="45"/>
      <c r="M79" s="45"/>
      <c r="N79" s="45"/>
      <c r="O79" s="84">
        <f t="shared" si="2"/>
        <v>2</v>
      </c>
    </row>
    <row r="80" spans="1:15" x14ac:dyDescent="0.35">
      <c r="A80" s="16" t="s">
        <v>453</v>
      </c>
      <c r="B80" s="34"/>
      <c r="C80" s="82">
        <v>44889</v>
      </c>
      <c r="D80" s="42" t="s">
        <v>454</v>
      </c>
      <c r="E80" s="43" t="s">
        <v>64</v>
      </c>
      <c r="F80" s="44">
        <v>625506</v>
      </c>
      <c r="G80" s="44">
        <v>162013</v>
      </c>
      <c r="H80" s="38" t="s">
        <v>25</v>
      </c>
      <c r="I80" s="83">
        <v>1</v>
      </c>
      <c r="J80" s="45">
        <v>1</v>
      </c>
      <c r="K80" s="45"/>
      <c r="L80" s="45"/>
      <c r="M80" s="45"/>
      <c r="N80" s="45"/>
      <c r="O80" s="84">
        <f t="shared" si="2"/>
        <v>1</v>
      </c>
    </row>
    <row r="81" spans="1:15" x14ac:dyDescent="0.35">
      <c r="A81" s="16" t="s">
        <v>102</v>
      </c>
      <c r="B81" s="34"/>
      <c r="C81" s="82">
        <v>44764</v>
      </c>
      <c r="D81" s="42" t="s">
        <v>103</v>
      </c>
      <c r="E81" s="43" t="s">
        <v>73</v>
      </c>
      <c r="F81" s="44">
        <v>637728</v>
      </c>
      <c r="G81" s="44">
        <v>152470</v>
      </c>
      <c r="H81" s="38" t="s">
        <v>18</v>
      </c>
      <c r="I81" s="83">
        <v>1</v>
      </c>
      <c r="J81" s="45">
        <v>0</v>
      </c>
      <c r="K81" s="45">
        <v>1</v>
      </c>
      <c r="L81" s="45"/>
      <c r="M81" s="45"/>
      <c r="N81" s="45"/>
      <c r="O81" s="84">
        <f t="shared" si="2"/>
        <v>1</v>
      </c>
    </row>
    <row r="82" spans="1:15" x14ac:dyDescent="0.35">
      <c r="A82" s="16" t="s">
        <v>371</v>
      </c>
      <c r="B82" s="34"/>
      <c r="C82" s="82">
        <v>45356</v>
      </c>
      <c r="D82" s="42" t="s">
        <v>372</v>
      </c>
      <c r="E82" s="43" t="s">
        <v>373</v>
      </c>
      <c r="F82" s="44">
        <v>637220</v>
      </c>
      <c r="G82" s="44">
        <v>150447</v>
      </c>
      <c r="H82" s="38" t="s">
        <v>18</v>
      </c>
      <c r="I82" s="83">
        <v>2</v>
      </c>
      <c r="J82" s="45">
        <v>0</v>
      </c>
      <c r="K82" s="45">
        <v>2</v>
      </c>
      <c r="L82" s="45"/>
      <c r="M82" s="45"/>
      <c r="N82" s="45"/>
      <c r="O82" s="84">
        <f t="shared" si="2"/>
        <v>2</v>
      </c>
    </row>
    <row r="83" spans="1:15" x14ac:dyDescent="0.35">
      <c r="A83" s="16" t="s">
        <v>264</v>
      </c>
      <c r="B83" s="34"/>
      <c r="C83" s="82">
        <v>44580</v>
      </c>
      <c r="D83" s="42" t="s">
        <v>265</v>
      </c>
      <c r="E83" s="43" t="s">
        <v>36</v>
      </c>
      <c r="F83" s="44">
        <v>630319</v>
      </c>
      <c r="G83" s="44">
        <v>142707</v>
      </c>
      <c r="H83" s="38" t="s">
        <v>25</v>
      </c>
      <c r="I83" s="83">
        <v>1</v>
      </c>
      <c r="J83" s="45">
        <v>1</v>
      </c>
      <c r="K83" s="45"/>
      <c r="L83" s="45"/>
      <c r="M83" s="45"/>
      <c r="N83" s="45"/>
      <c r="O83" s="84">
        <f t="shared" si="2"/>
        <v>1</v>
      </c>
    </row>
    <row r="84" spans="1:15" x14ac:dyDescent="0.35">
      <c r="A84" s="16" t="s">
        <v>105</v>
      </c>
      <c r="B84" s="34"/>
      <c r="C84" s="82">
        <v>44818</v>
      </c>
      <c r="D84" s="42" t="s">
        <v>106</v>
      </c>
      <c r="E84" s="43" t="s">
        <v>59</v>
      </c>
      <c r="F84" s="44">
        <v>624396</v>
      </c>
      <c r="G84" s="44">
        <v>151150</v>
      </c>
      <c r="H84" s="38" t="s">
        <v>18</v>
      </c>
      <c r="I84" s="83">
        <v>1</v>
      </c>
      <c r="J84" s="45">
        <v>0</v>
      </c>
      <c r="K84" s="45">
        <v>1</v>
      </c>
      <c r="L84" s="45"/>
      <c r="M84" s="45"/>
      <c r="N84" s="45"/>
      <c r="O84" s="84">
        <f t="shared" si="2"/>
        <v>1</v>
      </c>
    </row>
    <row r="85" spans="1:15" x14ac:dyDescent="0.35">
      <c r="A85" s="16" t="s">
        <v>150</v>
      </c>
      <c r="B85" s="34"/>
      <c r="C85" s="82">
        <v>44883</v>
      </c>
      <c r="D85" s="42" t="s">
        <v>151</v>
      </c>
      <c r="E85" s="43" t="s">
        <v>70</v>
      </c>
      <c r="F85" s="44">
        <v>629946</v>
      </c>
      <c r="G85" s="44">
        <v>140498</v>
      </c>
      <c r="H85" s="38" t="s">
        <v>18</v>
      </c>
      <c r="I85" s="83">
        <v>5</v>
      </c>
      <c r="J85" s="45">
        <v>0</v>
      </c>
      <c r="K85" s="45">
        <v>2</v>
      </c>
      <c r="L85" s="45">
        <v>3</v>
      </c>
      <c r="M85" s="45"/>
      <c r="N85" s="45"/>
      <c r="O85" s="84">
        <f t="shared" si="2"/>
        <v>5</v>
      </c>
    </row>
    <row r="86" spans="1:15" x14ac:dyDescent="0.35">
      <c r="A86" s="16" t="s">
        <v>118</v>
      </c>
      <c r="B86" s="34"/>
      <c r="C86" s="82">
        <v>44820</v>
      </c>
      <c r="D86" s="42" t="s">
        <v>119</v>
      </c>
      <c r="E86" s="43" t="s">
        <v>120</v>
      </c>
      <c r="F86" s="44">
        <v>627456</v>
      </c>
      <c r="G86" s="44">
        <v>157090</v>
      </c>
      <c r="H86" s="38" t="s">
        <v>18</v>
      </c>
      <c r="I86" s="83">
        <v>0</v>
      </c>
      <c r="J86" s="45">
        <v>0</v>
      </c>
      <c r="K86" s="45"/>
      <c r="L86" s="45"/>
      <c r="M86" s="45"/>
      <c r="N86" s="45"/>
      <c r="O86" s="84">
        <f t="shared" si="2"/>
        <v>0</v>
      </c>
    </row>
    <row r="87" spans="1:15" x14ac:dyDescent="0.35">
      <c r="A87" s="16" t="s">
        <v>484</v>
      </c>
      <c r="B87" s="34"/>
      <c r="C87" s="82">
        <v>44820</v>
      </c>
      <c r="D87" s="42" t="s">
        <v>485</v>
      </c>
      <c r="E87" s="43" t="s">
        <v>373</v>
      </c>
      <c r="F87" s="44">
        <v>636820</v>
      </c>
      <c r="G87" s="44">
        <v>150292</v>
      </c>
      <c r="H87" s="38" t="s">
        <v>25</v>
      </c>
      <c r="I87" s="83">
        <v>1</v>
      </c>
      <c r="J87" s="45">
        <v>1</v>
      </c>
      <c r="K87" s="45"/>
      <c r="L87" s="45"/>
      <c r="M87" s="45"/>
      <c r="N87" s="45"/>
      <c r="O87" s="84">
        <f t="shared" si="2"/>
        <v>1</v>
      </c>
    </row>
    <row r="88" spans="1:15" ht="29" x14ac:dyDescent="0.35">
      <c r="A88" s="16" t="s">
        <v>284</v>
      </c>
      <c r="B88" s="34"/>
      <c r="C88" s="82">
        <v>44622</v>
      </c>
      <c r="D88" s="42" t="s">
        <v>925</v>
      </c>
      <c r="E88" s="43" t="s">
        <v>279</v>
      </c>
      <c r="F88" s="44">
        <v>628030</v>
      </c>
      <c r="G88" s="44">
        <v>149568</v>
      </c>
      <c r="H88" s="38" t="s">
        <v>25</v>
      </c>
      <c r="I88" s="83">
        <v>1</v>
      </c>
      <c r="J88" s="45">
        <v>1</v>
      </c>
      <c r="K88" s="45"/>
      <c r="L88" s="45"/>
      <c r="M88" s="45"/>
      <c r="N88" s="45"/>
      <c r="O88" s="84">
        <f t="shared" si="2"/>
        <v>1</v>
      </c>
    </row>
    <row r="89" spans="1:15" x14ac:dyDescent="0.35">
      <c r="A89" s="16" t="s">
        <v>91</v>
      </c>
      <c r="B89" s="34"/>
      <c r="C89" s="82">
        <v>44700</v>
      </c>
      <c r="D89" s="42" t="s">
        <v>92</v>
      </c>
      <c r="E89" s="43" t="s">
        <v>70</v>
      </c>
      <c r="F89" s="44">
        <v>630140</v>
      </c>
      <c r="G89" s="44">
        <v>143116</v>
      </c>
      <c r="H89" s="38" t="s">
        <v>18</v>
      </c>
      <c r="I89" s="83">
        <v>2</v>
      </c>
      <c r="J89" s="45">
        <v>0</v>
      </c>
      <c r="K89" s="45">
        <v>2</v>
      </c>
      <c r="L89" s="45"/>
      <c r="M89" s="45"/>
      <c r="N89" s="45"/>
      <c r="O89" s="84">
        <f t="shared" si="2"/>
        <v>2</v>
      </c>
    </row>
    <row r="90" spans="1:15" x14ac:dyDescent="0.35">
      <c r="A90" s="16" t="s">
        <v>121</v>
      </c>
      <c r="B90" s="34"/>
      <c r="C90" s="82">
        <v>44826</v>
      </c>
      <c r="D90" s="42" t="s">
        <v>926</v>
      </c>
      <c r="E90" s="43" t="s">
        <v>75</v>
      </c>
      <c r="F90" s="44">
        <v>632702</v>
      </c>
      <c r="G90" s="44">
        <v>158007</v>
      </c>
      <c r="H90" s="38" t="s">
        <v>18</v>
      </c>
      <c r="I90" s="83">
        <v>2</v>
      </c>
      <c r="J90" s="45">
        <v>0</v>
      </c>
      <c r="K90" s="45">
        <v>2</v>
      </c>
      <c r="L90" s="45"/>
      <c r="M90" s="45"/>
      <c r="N90" s="45"/>
      <c r="O90" s="84">
        <f t="shared" si="2"/>
        <v>2</v>
      </c>
    </row>
    <row r="91" spans="1:15" x14ac:dyDescent="0.35">
      <c r="A91" s="16" t="s">
        <v>269</v>
      </c>
      <c r="B91" s="34"/>
      <c r="C91" s="82">
        <v>44894</v>
      </c>
      <c r="D91" s="42" t="s">
        <v>927</v>
      </c>
      <c r="E91" s="43" t="s">
        <v>232</v>
      </c>
      <c r="F91" s="44">
        <v>630254</v>
      </c>
      <c r="G91" s="44">
        <v>154556</v>
      </c>
      <c r="H91" s="38" t="s">
        <v>25</v>
      </c>
      <c r="I91" s="83">
        <v>2</v>
      </c>
      <c r="J91" s="45">
        <v>2</v>
      </c>
      <c r="K91" s="45"/>
      <c r="L91" s="45"/>
      <c r="M91" s="45"/>
      <c r="N91" s="45"/>
      <c r="O91" s="84">
        <f t="shared" si="2"/>
        <v>2</v>
      </c>
    </row>
    <row r="92" spans="1:15" x14ac:dyDescent="0.35">
      <c r="A92" s="16" t="s">
        <v>93</v>
      </c>
      <c r="B92" s="34"/>
      <c r="C92" s="82">
        <v>44916</v>
      </c>
      <c r="D92" s="42" t="s">
        <v>94</v>
      </c>
      <c r="E92" s="43" t="s">
        <v>73</v>
      </c>
      <c r="F92" s="44">
        <v>637410</v>
      </c>
      <c r="G92" s="44">
        <v>154099</v>
      </c>
      <c r="H92" s="38" t="s">
        <v>25</v>
      </c>
      <c r="I92" s="83">
        <v>1</v>
      </c>
      <c r="J92" s="45">
        <v>1</v>
      </c>
      <c r="K92" s="45"/>
      <c r="L92" s="45"/>
      <c r="M92" s="45"/>
      <c r="N92" s="45"/>
      <c r="O92" s="84">
        <f t="shared" si="2"/>
        <v>1</v>
      </c>
    </row>
    <row r="93" spans="1:15" x14ac:dyDescent="0.35">
      <c r="A93" s="16" t="s">
        <v>68</v>
      </c>
      <c r="B93" s="34"/>
      <c r="C93" s="82">
        <v>44643</v>
      </c>
      <c r="D93" s="42" t="s">
        <v>69</v>
      </c>
      <c r="E93" s="43" t="s">
        <v>70</v>
      </c>
      <c r="F93" s="44">
        <v>631338</v>
      </c>
      <c r="G93" s="44">
        <v>141960</v>
      </c>
      <c r="H93" s="38" t="s">
        <v>18</v>
      </c>
      <c r="I93" s="83">
        <v>1</v>
      </c>
      <c r="J93" s="45">
        <v>0</v>
      </c>
      <c r="K93" s="45">
        <v>1</v>
      </c>
      <c r="L93" s="45"/>
      <c r="M93" s="45"/>
      <c r="N93" s="45"/>
      <c r="O93" s="84">
        <f t="shared" si="2"/>
        <v>1</v>
      </c>
    </row>
    <row r="94" spans="1:15" x14ac:dyDescent="0.35">
      <c r="A94" s="16" t="s">
        <v>365</v>
      </c>
      <c r="B94" s="34"/>
      <c r="C94" s="82">
        <v>44645</v>
      </c>
      <c r="D94" s="42" t="s">
        <v>366</v>
      </c>
      <c r="E94" s="43" t="s">
        <v>367</v>
      </c>
      <c r="F94" s="44">
        <v>629031</v>
      </c>
      <c r="G94" s="44">
        <v>143430</v>
      </c>
      <c r="H94" s="38" t="s">
        <v>25</v>
      </c>
      <c r="I94" s="83">
        <v>1</v>
      </c>
      <c r="J94" s="45">
        <v>1</v>
      </c>
      <c r="K94" s="45"/>
      <c r="L94" s="45"/>
      <c r="M94" s="45"/>
      <c r="N94" s="45"/>
      <c r="O94" s="84">
        <f t="shared" si="2"/>
        <v>1</v>
      </c>
    </row>
    <row r="95" spans="1:15" x14ac:dyDescent="0.35">
      <c r="A95" s="16" t="s">
        <v>337</v>
      </c>
      <c r="B95" s="34"/>
      <c r="C95" s="82">
        <v>44854</v>
      </c>
      <c r="D95" s="42" t="s">
        <v>928</v>
      </c>
      <c r="E95" s="43" t="s">
        <v>62</v>
      </c>
      <c r="F95" s="44">
        <v>624773</v>
      </c>
      <c r="G95" s="44">
        <v>161119</v>
      </c>
      <c r="H95" s="38" t="s">
        <v>25</v>
      </c>
      <c r="I95" s="83">
        <v>1</v>
      </c>
      <c r="J95" s="45">
        <v>1</v>
      </c>
      <c r="K95" s="45"/>
      <c r="L95" s="45"/>
      <c r="M95" s="45"/>
      <c r="N95" s="45"/>
      <c r="O95" s="84">
        <f t="shared" si="2"/>
        <v>1</v>
      </c>
    </row>
    <row r="96" spans="1:15" x14ac:dyDescent="0.35">
      <c r="A96" s="16" t="s">
        <v>71</v>
      </c>
      <c r="B96" s="34"/>
      <c r="C96" s="82">
        <v>44652</v>
      </c>
      <c r="D96" s="42" t="s">
        <v>72</v>
      </c>
      <c r="E96" s="43" t="s">
        <v>73</v>
      </c>
      <c r="F96" s="44">
        <v>635794</v>
      </c>
      <c r="G96" s="44">
        <v>151243</v>
      </c>
      <c r="H96" s="38" t="s">
        <v>18</v>
      </c>
      <c r="I96" s="83">
        <v>1</v>
      </c>
      <c r="J96" s="45">
        <v>0</v>
      </c>
      <c r="K96" s="45">
        <v>1</v>
      </c>
      <c r="L96" s="45"/>
      <c r="M96" s="45"/>
      <c r="N96" s="45"/>
      <c r="O96" s="84">
        <f t="shared" si="2"/>
        <v>1</v>
      </c>
    </row>
    <row r="97" spans="1:15" x14ac:dyDescent="0.35">
      <c r="A97" s="16" t="s">
        <v>80</v>
      </c>
      <c r="B97" s="34"/>
      <c r="C97" s="82">
        <v>44679</v>
      </c>
      <c r="D97" s="42" t="s">
        <v>81</v>
      </c>
      <c r="E97" s="43" t="s">
        <v>70</v>
      </c>
      <c r="F97" s="44">
        <v>631527</v>
      </c>
      <c r="G97" s="44">
        <v>142093</v>
      </c>
      <c r="H97" s="38" t="s">
        <v>18</v>
      </c>
      <c r="I97" s="83">
        <v>2</v>
      </c>
      <c r="J97" s="45">
        <v>0</v>
      </c>
      <c r="K97" s="45">
        <v>2</v>
      </c>
      <c r="L97" s="45"/>
      <c r="M97" s="45"/>
      <c r="N97" s="45"/>
      <c r="O97" s="84">
        <f t="shared" si="2"/>
        <v>2</v>
      </c>
    </row>
    <row r="98" spans="1:15" x14ac:dyDescent="0.35">
      <c r="A98" s="16" t="s">
        <v>333</v>
      </c>
      <c r="B98" s="34"/>
      <c r="C98" s="82">
        <v>44771</v>
      </c>
      <c r="D98" s="42" t="s">
        <v>334</v>
      </c>
      <c r="E98" s="43" t="s">
        <v>62</v>
      </c>
      <c r="F98" s="44">
        <v>624811</v>
      </c>
      <c r="G98" s="44">
        <v>160038</v>
      </c>
      <c r="H98" s="38" t="s">
        <v>25</v>
      </c>
      <c r="I98" s="83">
        <v>1</v>
      </c>
      <c r="J98" s="45">
        <v>1</v>
      </c>
      <c r="K98" s="45"/>
      <c r="L98" s="45"/>
      <c r="M98" s="45"/>
      <c r="N98" s="45"/>
      <c r="O98" s="84">
        <f t="shared" si="2"/>
        <v>1</v>
      </c>
    </row>
    <row r="99" spans="1:15" x14ac:dyDescent="0.35">
      <c r="A99" s="16" t="s">
        <v>464</v>
      </c>
      <c r="B99" s="34"/>
      <c r="C99" s="82">
        <v>45580</v>
      </c>
      <c r="D99" s="42" t="s">
        <v>465</v>
      </c>
      <c r="E99" s="43" t="s">
        <v>67</v>
      </c>
      <c r="F99" s="44">
        <v>625741</v>
      </c>
      <c r="G99" s="44">
        <v>138588</v>
      </c>
      <c r="H99" s="38" t="s">
        <v>18</v>
      </c>
      <c r="I99" s="83">
        <v>1</v>
      </c>
      <c r="J99" s="45">
        <v>0</v>
      </c>
      <c r="K99" s="45">
        <v>1</v>
      </c>
      <c r="L99" s="45"/>
      <c r="M99" s="45"/>
      <c r="N99" s="45"/>
      <c r="O99" s="84">
        <f t="shared" si="2"/>
        <v>1</v>
      </c>
    </row>
    <row r="100" spans="1:15" x14ac:dyDescent="0.35">
      <c r="A100" s="16" t="s">
        <v>537</v>
      </c>
      <c r="B100" s="34"/>
      <c r="C100" s="82">
        <v>44693</v>
      </c>
      <c r="D100" s="42" t="s">
        <v>536</v>
      </c>
      <c r="E100" s="43" t="s">
        <v>446</v>
      </c>
      <c r="F100" s="44">
        <v>630038</v>
      </c>
      <c r="G100" s="44">
        <v>156625</v>
      </c>
      <c r="H100" s="38" t="s">
        <v>25</v>
      </c>
      <c r="I100" s="83">
        <v>1</v>
      </c>
      <c r="J100" s="45">
        <v>1</v>
      </c>
      <c r="K100" s="45"/>
      <c r="L100" s="45"/>
      <c r="M100" s="45"/>
      <c r="N100" s="45"/>
      <c r="O100" s="84">
        <f t="shared" ref="O100:O131" si="3">SUM(J100:N100)</f>
        <v>1</v>
      </c>
    </row>
    <row r="101" spans="1:15" x14ac:dyDescent="0.35">
      <c r="A101" s="16" t="s">
        <v>131</v>
      </c>
      <c r="B101" s="34"/>
      <c r="C101" s="82">
        <v>44851</v>
      </c>
      <c r="D101" s="42" t="s">
        <v>132</v>
      </c>
      <c r="E101" s="43" t="s">
        <v>73</v>
      </c>
      <c r="F101" s="44">
        <v>635614</v>
      </c>
      <c r="G101" s="44">
        <v>150985</v>
      </c>
      <c r="H101" s="38" t="s">
        <v>18</v>
      </c>
      <c r="I101" s="83">
        <v>1</v>
      </c>
      <c r="J101" s="45">
        <v>0</v>
      </c>
      <c r="K101" s="45">
        <v>1</v>
      </c>
      <c r="L101" s="45"/>
      <c r="M101" s="45"/>
      <c r="N101" s="45"/>
      <c r="O101" s="84">
        <f t="shared" si="3"/>
        <v>1</v>
      </c>
    </row>
    <row r="102" spans="1:15" x14ac:dyDescent="0.35">
      <c r="A102" s="16" t="s">
        <v>164</v>
      </c>
      <c r="B102" s="34"/>
      <c r="C102" s="82">
        <v>44755</v>
      </c>
      <c r="D102" s="42" t="s">
        <v>165</v>
      </c>
      <c r="E102" s="43" t="s">
        <v>70</v>
      </c>
      <c r="F102" s="44">
        <v>631300</v>
      </c>
      <c r="G102" s="44">
        <v>141921</v>
      </c>
      <c r="H102" s="38" t="s">
        <v>25</v>
      </c>
      <c r="I102" s="83">
        <v>0</v>
      </c>
      <c r="J102" s="45">
        <v>0</v>
      </c>
      <c r="K102" s="45"/>
      <c r="L102" s="45"/>
      <c r="M102" s="45"/>
      <c r="N102" s="45"/>
      <c r="O102" s="84">
        <f t="shared" si="3"/>
        <v>0</v>
      </c>
    </row>
    <row r="103" spans="1:15" ht="29" x14ac:dyDescent="0.35">
      <c r="A103" s="16" t="s">
        <v>538</v>
      </c>
      <c r="B103" s="34"/>
      <c r="C103" s="82">
        <v>44887</v>
      </c>
      <c r="D103" s="42" t="s">
        <v>539</v>
      </c>
      <c r="E103" s="43" t="s">
        <v>446</v>
      </c>
      <c r="F103" s="44">
        <v>629884</v>
      </c>
      <c r="G103" s="44">
        <v>156366</v>
      </c>
      <c r="H103" s="38" t="s">
        <v>25</v>
      </c>
      <c r="I103" s="83">
        <v>2</v>
      </c>
      <c r="J103" s="45">
        <v>2</v>
      </c>
      <c r="K103" s="45"/>
      <c r="L103" s="45"/>
      <c r="M103" s="45"/>
      <c r="N103" s="45"/>
      <c r="O103" s="84">
        <f t="shared" si="3"/>
        <v>2</v>
      </c>
    </row>
    <row r="104" spans="1:15" x14ac:dyDescent="0.35">
      <c r="A104" s="16" t="s">
        <v>226</v>
      </c>
      <c r="B104" s="34"/>
      <c r="C104" s="82">
        <v>45056</v>
      </c>
      <c r="D104" s="42" t="s">
        <v>227</v>
      </c>
      <c r="E104" s="43" t="s">
        <v>67</v>
      </c>
      <c r="F104" s="44">
        <v>625009</v>
      </c>
      <c r="G104" s="44">
        <v>139297</v>
      </c>
      <c r="H104" s="38" t="s">
        <v>18</v>
      </c>
      <c r="I104" s="83">
        <v>1</v>
      </c>
      <c r="J104" s="45">
        <v>0</v>
      </c>
      <c r="K104" s="45">
        <v>1</v>
      </c>
      <c r="L104" s="45"/>
      <c r="M104" s="45"/>
      <c r="N104" s="45"/>
      <c r="O104" s="84">
        <f t="shared" si="3"/>
        <v>1</v>
      </c>
    </row>
    <row r="105" spans="1:15" x14ac:dyDescent="0.35">
      <c r="A105" s="16" t="s">
        <v>97</v>
      </c>
      <c r="B105" s="34"/>
      <c r="C105" s="82">
        <v>44721</v>
      </c>
      <c r="D105" s="42" t="s">
        <v>98</v>
      </c>
      <c r="E105" s="43" t="s">
        <v>70</v>
      </c>
      <c r="F105" s="44">
        <v>632115</v>
      </c>
      <c r="G105" s="44">
        <v>141585</v>
      </c>
      <c r="H105" s="38" t="s">
        <v>18</v>
      </c>
      <c r="I105" s="83">
        <v>1</v>
      </c>
      <c r="J105" s="45">
        <v>0</v>
      </c>
      <c r="K105" s="45">
        <v>1</v>
      </c>
      <c r="L105" s="45"/>
      <c r="M105" s="45"/>
      <c r="N105" s="45"/>
      <c r="O105" s="84">
        <f t="shared" si="3"/>
        <v>1</v>
      </c>
    </row>
    <row r="106" spans="1:15" x14ac:dyDescent="0.35">
      <c r="A106" s="16" t="s">
        <v>95</v>
      </c>
      <c r="B106" s="34"/>
      <c r="C106" s="82">
        <v>44706</v>
      </c>
      <c r="D106" s="42" t="s">
        <v>96</v>
      </c>
      <c r="E106" s="43" t="s">
        <v>17</v>
      </c>
      <c r="F106" s="44">
        <v>632679</v>
      </c>
      <c r="G106" s="44">
        <v>149715</v>
      </c>
      <c r="H106" s="38" t="s">
        <v>18</v>
      </c>
      <c r="I106" s="83">
        <v>1</v>
      </c>
      <c r="J106" s="45">
        <v>0</v>
      </c>
      <c r="K106" s="45">
        <v>1</v>
      </c>
      <c r="L106" s="45"/>
      <c r="M106" s="45"/>
      <c r="N106" s="45"/>
      <c r="O106" s="84">
        <f t="shared" si="3"/>
        <v>1</v>
      </c>
    </row>
    <row r="107" spans="1:15" ht="29" x14ac:dyDescent="0.35">
      <c r="A107" s="16" t="s">
        <v>87</v>
      </c>
      <c r="B107" s="34"/>
      <c r="C107" s="82">
        <v>44693</v>
      </c>
      <c r="D107" s="42" t="s">
        <v>88</v>
      </c>
      <c r="E107" s="43" t="s">
        <v>31</v>
      </c>
      <c r="F107" s="44">
        <v>627954</v>
      </c>
      <c r="G107" s="44">
        <v>161136</v>
      </c>
      <c r="H107" s="38" t="s">
        <v>18</v>
      </c>
      <c r="I107" s="83">
        <v>2</v>
      </c>
      <c r="J107" s="45">
        <v>0</v>
      </c>
      <c r="K107" s="45">
        <v>2</v>
      </c>
      <c r="L107" s="45"/>
      <c r="M107" s="45"/>
      <c r="N107" s="45"/>
      <c r="O107" s="84">
        <f t="shared" si="3"/>
        <v>2</v>
      </c>
    </row>
    <row r="108" spans="1:15" ht="29" x14ac:dyDescent="0.35">
      <c r="A108" s="16" t="s">
        <v>99</v>
      </c>
      <c r="B108" s="34"/>
      <c r="C108" s="82">
        <v>44754</v>
      </c>
      <c r="D108" s="42" t="s">
        <v>100</v>
      </c>
      <c r="E108" s="43" t="s">
        <v>101</v>
      </c>
      <c r="F108" s="44">
        <v>633885</v>
      </c>
      <c r="G108" s="44">
        <v>156166</v>
      </c>
      <c r="H108" s="38" t="s">
        <v>18</v>
      </c>
      <c r="I108" s="83">
        <v>1</v>
      </c>
      <c r="J108" s="45">
        <v>0</v>
      </c>
      <c r="K108" s="45">
        <v>1</v>
      </c>
      <c r="L108" s="45"/>
      <c r="M108" s="45"/>
      <c r="N108" s="45"/>
      <c r="O108" s="84">
        <f t="shared" si="3"/>
        <v>1</v>
      </c>
    </row>
    <row r="109" spans="1:15" x14ac:dyDescent="0.35">
      <c r="A109" s="16" t="s">
        <v>361</v>
      </c>
      <c r="B109" s="34"/>
      <c r="C109" s="82">
        <v>45345</v>
      </c>
      <c r="D109" s="42" t="s">
        <v>362</v>
      </c>
      <c r="E109" s="43" t="s">
        <v>73</v>
      </c>
      <c r="F109" s="44">
        <v>637262</v>
      </c>
      <c r="G109" s="44">
        <v>152684</v>
      </c>
      <c r="H109" s="38" t="s">
        <v>18</v>
      </c>
      <c r="I109" s="83">
        <v>4</v>
      </c>
      <c r="J109" s="45">
        <v>0</v>
      </c>
      <c r="K109" s="45">
        <v>2</v>
      </c>
      <c r="L109" s="45">
        <v>2</v>
      </c>
      <c r="M109" s="45"/>
      <c r="N109" s="45"/>
      <c r="O109" s="84">
        <f t="shared" si="3"/>
        <v>4</v>
      </c>
    </row>
    <row r="110" spans="1:15" x14ac:dyDescent="0.35">
      <c r="A110" s="16" t="s">
        <v>42</v>
      </c>
      <c r="B110" s="34"/>
      <c r="C110" s="82">
        <v>45121</v>
      </c>
      <c r="D110" s="42" t="s">
        <v>43</v>
      </c>
      <c r="E110" s="43" t="s">
        <v>31</v>
      </c>
      <c r="F110" s="44">
        <v>628471</v>
      </c>
      <c r="G110" s="44">
        <v>160193</v>
      </c>
      <c r="H110" s="38" t="s">
        <v>25</v>
      </c>
      <c r="I110" s="83">
        <v>1</v>
      </c>
      <c r="J110" s="45">
        <v>1</v>
      </c>
      <c r="K110" s="45"/>
      <c r="L110" s="45"/>
      <c r="M110" s="45"/>
      <c r="N110" s="45"/>
      <c r="O110" s="84">
        <f t="shared" si="3"/>
        <v>1</v>
      </c>
    </row>
    <row r="111" spans="1:15" x14ac:dyDescent="0.35">
      <c r="A111" s="16" t="s">
        <v>266</v>
      </c>
      <c r="B111" s="34"/>
      <c r="C111" s="82">
        <v>44817</v>
      </c>
      <c r="D111" s="42" t="s">
        <v>267</v>
      </c>
      <c r="E111" s="43" t="s">
        <v>36</v>
      </c>
      <c r="F111" s="44">
        <v>632110</v>
      </c>
      <c r="G111" s="44">
        <v>141548</v>
      </c>
      <c r="H111" s="38" t="s">
        <v>25</v>
      </c>
      <c r="I111" s="83">
        <v>2</v>
      </c>
      <c r="J111" s="45">
        <v>2</v>
      </c>
      <c r="K111" s="45"/>
      <c r="L111" s="45"/>
      <c r="M111" s="45"/>
      <c r="N111" s="45"/>
      <c r="O111" s="84">
        <f t="shared" si="3"/>
        <v>2</v>
      </c>
    </row>
    <row r="112" spans="1:15" x14ac:dyDescent="0.35">
      <c r="A112" s="16" t="s">
        <v>500</v>
      </c>
      <c r="B112" s="34"/>
      <c r="C112" s="82">
        <v>44736</v>
      </c>
      <c r="D112" s="42" t="s">
        <v>501</v>
      </c>
      <c r="E112" s="43" t="s">
        <v>158</v>
      </c>
      <c r="F112" s="44">
        <v>630097</v>
      </c>
      <c r="G112" s="44">
        <v>146070</v>
      </c>
      <c r="H112" s="38" t="s">
        <v>25</v>
      </c>
      <c r="I112" s="83">
        <v>1</v>
      </c>
      <c r="J112" s="45">
        <v>0</v>
      </c>
      <c r="K112" s="45">
        <v>1</v>
      </c>
      <c r="L112" s="45"/>
      <c r="M112" s="45"/>
      <c r="N112" s="45"/>
      <c r="O112" s="84">
        <f t="shared" si="3"/>
        <v>1</v>
      </c>
    </row>
    <row r="113" spans="1:15" x14ac:dyDescent="0.35">
      <c r="A113" s="16" t="s">
        <v>104</v>
      </c>
      <c r="B113" s="34"/>
      <c r="C113" s="82">
        <v>44798</v>
      </c>
      <c r="D113" s="42" t="s">
        <v>929</v>
      </c>
      <c r="E113" s="43" t="s">
        <v>70</v>
      </c>
      <c r="F113" s="44">
        <v>632068</v>
      </c>
      <c r="G113" s="44">
        <v>141899</v>
      </c>
      <c r="H113" s="38" t="s">
        <v>18</v>
      </c>
      <c r="I113" s="83">
        <v>2</v>
      </c>
      <c r="J113" s="45">
        <v>0</v>
      </c>
      <c r="K113" s="45">
        <v>2</v>
      </c>
      <c r="L113" s="45"/>
      <c r="M113" s="45"/>
      <c r="N113" s="45"/>
      <c r="O113" s="84">
        <f t="shared" si="3"/>
        <v>2</v>
      </c>
    </row>
    <row r="114" spans="1:15" x14ac:dyDescent="0.35">
      <c r="A114" s="16" t="s">
        <v>181</v>
      </c>
      <c r="B114" s="34"/>
      <c r="C114" s="82">
        <v>44974</v>
      </c>
      <c r="D114" s="42" t="s">
        <v>930</v>
      </c>
      <c r="E114" s="43" t="s">
        <v>75</v>
      </c>
      <c r="F114" s="44">
        <v>632388</v>
      </c>
      <c r="G114" s="44">
        <v>158536</v>
      </c>
      <c r="H114" s="38" t="s">
        <v>18</v>
      </c>
      <c r="I114" s="83">
        <v>1</v>
      </c>
      <c r="J114" s="45">
        <v>0</v>
      </c>
      <c r="K114" s="45">
        <v>1</v>
      </c>
      <c r="L114" s="45"/>
      <c r="M114" s="45"/>
      <c r="N114" s="45"/>
      <c r="O114" s="84">
        <f t="shared" si="3"/>
        <v>1</v>
      </c>
    </row>
    <row r="115" spans="1:15" ht="29" x14ac:dyDescent="0.35">
      <c r="A115" s="16" t="s">
        <v>296</v>
      </c>
      <c r="B115" s="34"/>
      <c r="C115" s="82">
        <v>45146</v>
      </c>
      <c r="D115" s="42" t="s">
        <v>297</v>
      </c>
      <c r="E115" s="43" t="s">
        <v>130</v>
      </c>
      <c r="F115" s="44">
        <v>635168</v>
      </c>
      <c r="G115" s="44">
        <v>151685</v>
      </c>
      <c r="H115" s="38" t="s">
        <v>18</v>
      </c>
      <c r="I115" s="83">
        <v>1</v>
      </c>
      <c r="J115" s="45">
        <v>0</v>
      </c>
      <c r="K115" s="45">
        <v>1</v>
      </c>
      <c r="L115" s="45"/>
      <c r="M115" s="45"/>
      <c r="N115" s="45"/>
      <c r="O115" s="84">
        <f t="shared" si="3"/>
        <v>1</v>
      </c>
    </row>
    <row r="116" spans="1:15" x14ac:dyDescent="0.35">
      <c r="A116" s="16" t="s">
        <v>107</v>
      </c>
      <c r="B116" s="34"/>
      <c r="C116" s="82">
        <v>45183</v>
      </c>
      <c r="D116" s="42" t="s">
        <v>86</v>
      </c>
      <c r="E116" s="43" t="s">
        <v>73</v>
      </c>
      <c r="F116" s="44">
        <v>635944</v>
      </c>
      <c r="G116" s="44">
        <v>151212</v>
      </c>
      <c r="H116" s="38" t="s">
        <v>25</v>
      </c>
      <c r="I116" s="83">
        <v>8</v>
      </c>
      <c r="J116" s="45">
        <v>4</v>
      </c>
      <c r="K116" s="45">
        <v>4</v>
      </c>
      <c r="L116" s="45"/>
      <c r="M116" s="45"/>
      <c r="N116" s="45"/>
      <c r="O116" s="84">
        <f t="shared" si="3"/>
        <v>8</v>
      </c>
    </row>
    <row r="117" spans="1:15" x14ac:dyDescent="0.35">
      <c r="A117" s="16" t="s">
        <v>65</v>
      </c>
      <c r="B117" s="34"/>
      <c r="C117" s="82">
        <v>45036</v>
      </c>
      <c r="D117" s="42" t="s">
        <v>66</v>
      </c>
      <c r="E117" s="43" t="s">
        <v>67</v>
      </c>
      <c r="F117" s="44">
        <v>625551</v>
      </c>
      <c r="G117" s="44">
        <v>138704</v>
      </c>
      <c r="H117" s="38" t="s">
        <v>25</v>
      </c>
      <c r="I117" s="83">
        <v>5</v>
      </c>
      <c r="J117" s="45">
        <v>2</v>
      </c>
      <c r="K117" s="45">
        <v>3</v>
      </c>
      <c r="L117" s="45"/>
      <c r="M117" s="45"/>
      <c r="N117" s="45"/>
      <c r="O117" s="84">
        <f t="shared" si="3"/>
        <v>5</v>
      </c>
    </row>
    <row r="118" spans="1:15" x14ac:dyDescent="0.35">
      <c r="A118" s="16" t="s">
        <v>374</v>
      </c>
      <c r="B118" s="34"/>
      <c r="C118" s="82">
        <v>44851</v>
      </c>
      <c r="D118" s="42" t="s">
        <v>931</v>
      </c>
      <c r="E118" s="43" t="s">
        <v>75</v>
      </c>
      <c r="F118" s="44">
        <v>633132</v>
      </c>
      <c r="G118" s="44">
        <v>158050</v>
      </c>
      <c r="H118" s="38" t="s">
        <v>25</v>
      </c>
      <c r="I118" s="83">
        <v>1</v>
      </c>
      <c r="J118" s="45">
        <v>1</v>
      </c>
      <c r="K118" s="45"/>
      <c r="L118" s="45"/>
      <c r="M118" s="45"/>
      <c r="N118" s="45"/>
      <c r="O118" s="84">
        <f t="shared" si="3"/>
        <v>1</v>
      </c>
    </row>
    <row r="119" spans="1:15" x14ac:dyDescent="0.35">
      <c r="A119" s="16" t="s">
        <v>452</v>
      </c>
      <c r="B119" s="34"/>
      <c r="C119" s="82">
        <v>44854</v>
      </c>
      <c r="D119" s="42" t="s">
        <v>932</v>
      </c>
      <c r="E119" s="43" t="s">
        <v>64</v>
      </c>
      <c r="F119" s="44">
        <v>625404</v>
      </c>
      <c r="G119" s="44">
        <v>162571</v>
      </c>
      <c r="H119" s="38" t="s">
        <v>25</v>
      </c>
      <c r="I119" s="83">
        <v>1</v>
      </c>
      <c r="J119" s="45">
        <v>1</v>
      </c>
      <c r="K119" s="45"/>
      <c r="L119" s="45"/>
      <c r="M119" s="45"/>
      <c r="N119" s="45"/>
      <c r="O119" s="84">
        <f t="shared" si="3"/>
        <v>1</v>
      </c>
    </row>
    <row r="120" spans="1:15" x14ac:dyDescent="0.35">
      <c r="A120" s="16" t="s">
        <v>147</v>
      </c>
      <c r="B120" s="34"/>
      <c r="C120" s="82">
        <v>44860</v>
      </c>
      <c r="D120" s="42" t="s">
        <v>148</v>
      </c>
      <c r="E120" s="43" t="s">
        <v>70</v>
      </c>
      <c r="F120" s="44">
        <v>631698</v>
      </c>
      <c r="G120" s="44">
        <v>142193</v>
      </c>
      <c r="H120" s="38" t="s">
        <v>18</v>
      </c>
      <c r="I120" s="83">
        <v>0</v>
      </c>
      <c r="J120" s="45">
        <v>0</v>
      </c>
      <c r="K120" s="45"/>
      <c r="L120" s="45"/>
      <c r="M120" s="45"/>
      <c r="N120" s="45"/>
      <c r="O120" s="84">
        <f t="shared" si="3"/>
        <v>0</v>
      </c>
    </row>
    <row r="121" spans="1:15" x14ac:dyDescent="0.35">
      <c r="A121" s="16" t="s">
        <v>182</v>
      </c>
      <c r="B121" s="34"/>
      <c r="C121" s="82">
        <v>44987</v>
      </c>
      <c r="D121" s="42" t="s">
        <v>183</v>
      </c>
      <c r="E121" s="43" t="s">
        <v>73</v>
      </c>
      <c r="F121" s="44">
        <v>636999</v>
      </c>
      <c r="G121" s="44">
        <v>152662</v>
      </c>
      <c r="H121" s="38" t="s">
        <v>18</v>
      </c>
      <c r="I121" s="83">
        <v>7</v>
      </c>
      <c r="J121" s="45">
        <v>0</v>
      </c>
      <c r="K121" s="45">
        <v>3</v>
      </c>
      <c r="L121" s="45">
        <v>4</v>
      </c>
      <c r="M121" s="45"/>
      <c r="N121" s="45"/>
      <c r="O121" s="84">
        <f t="shared" si="3"/>
        <v>7</v>
      </c>
    </row>
    <row r="122" spans="1:15" x14ac:dyDescent="0.35">
      <c r="A122" s="16" t="s">
        <v>125</v>
      </c>
      <c r="B122" s="34"/>
      <c r="C122" s="82">
        <v>44838</v>
      </c>
      <c r="D122" s="42" t="s">
        <v>126</v>
      </c>
      <c r="E122" s="43" t="s">
        <v>70</v>
      </c>
      <c r="F122" s="44">
        <v>630527</v>
      </c>
      <c r="G122" s="44">
        <v>141932</v>
      </c>
      <c r="H122" s="38" t="s">
        <v>18</v>
      </c>
      <c r="I122" s="83">
        <v>1</v>
      </c>
      <c r="J122" s="45">
        <v>0</v>
      </c>
      <c r="K122" s="45">
        <v>1</v>
      </c>
      <c r="L122" s="45"/>
      <c r="M122" s="45"/>
      <c r="N122" s="45"/>
      <c r="O122" s="84">
        <f t="shared" si="3"/>
        <v>1</v>
      </c>
    </row>
    <row r="123" spans="1:15" x14ac:dyDescent="0.35">
      <c r="A123" s="16" t="s">
        <v>85</v>
      </c>
      <c r="B123" s="34"/>
      <c r="C123" s="82">
        <v>44839</v>
      </c>
      <c r="D123" s="42" t="s">
        <v>86</v>
      </c>
      <c r="E123" s="43" t="s">
        <v>73</v>
      </c>
      <c r="F123" s="44">
        <v>635944</v>
      </c>
      <c r="G123" s="44">
        <v>151212</v>
      </c>
      <c r="H123" s="38" t="s">
        <v>25</v>
      </c>
      <c r="I123" s="83">
        <v>1</v>
      </c>
      <c r="J123" s="45">
        <v>1</v>
      </c>
      <c r="K123" s="45"/>
      <c r="L123" s="45"/>
      <c r="M123" s="45"/>
      <c r="N123" s="45"/>
      <c r="O123" s="84">
        <f t="shared" si="3"/>
        <v>1</v>
      </c>
    </row>
    <row r="124" spans="1:15" x14ac:dyDescent="0.35">
      <c r="A124" s="16" t="s">
        <v>159</v>
      </c>
      <c r="B124" s="34"/>
      <c r="C124" s="82">
        <v>44896</v>
      </c>
      <c r="D124" s="42" t="s">
        <v>160</v>
      </c>
      <c r="E124" s="43" t="s">
        <v>62</v>
      </c>
      <c r="F124" s="44">
        <v>625114</v>
      </c>
      <c r="G124" s="44">
        <v>161161</v>
      </c>
      <c r="H124" s="38" t="s">
        <v>18</v>
      </c>
      <c r="I124" s="83">
        <v>1</v>
      </c>
      <c r="J124" s="45">
        <v>0</v>
      </c>
      <c r="K124" s="45">
        <v>1</v>
      </c>
      <c r="L124" s="45"/>
      <c r="M124" s="45"/>
      <c r="N124" s="45"/>
      <c r="O124" s="84">
        <f t="shared" si="3"/>
        <v>1</v>
      </c>
    </row>
    <row r="125" spans="1:15" x14ac:dyDescent="0.35">
      <c r="A125" s="16" t="s">
        <v>427</v>
      </c>
      <c r="B125" s="34"/>
      <c r="C125" s="82">
        <v>45314</v>
      </c>
      <c r="D125" s="42" t="s">
        <v>428</v>
      </c>
      <c r="E125" s="43" t="s">
        <v>84</v>
      </c>
      <c r="F125" s="44">
        <v>634674</v>
      </c>
      <c r="G125" s="44">
        <v>143408</v>
      </c>
      <c r="H125" s="38" t="s">
        <v>25</v>
      </c>
      <c r="I125" s="83">
        <v>0</v>
      </c>
      <c r="J125" s="45">
        <v>0</v>
      </c>
      <c r="K125" s="45"/>
      <c r="L125" s="45"/>
      <c r="M125" s="45"/>
      <c r="N125" s="45"/>
      <c r="O125" s="84">
        <f t="shared" si="3"/>
        <v>0</v>
      </c>
    </row>
    <row r="126" spans="1:15" x14ac:dyDescent="0.35">
      <c r="A126" s="16" t="s">
        <v>338</v>
      </c>
      <c r="B126" s="34"/>
      <c r="C126" s="82">
        <v>44859</v>
      </c>
      <c r="D126" s="42" t="s">
        <v>339</v>
      </c>
      <c r="E126" s="43" t="s">
        <v>62</v>
      </c>
      <c r="F126" s="44">
        <v>626387</v>
      </c>
      <c r="G126" s="44">
        <v>159884</v>
      </c>
      <c r="H126" s="38" t="s">
        <v>25</v>
      </c>
      <c r="I126" s="83">
        <v>2</v>
      </c>
      <c r="J126" s="45">
        <v>2</v>
      </c>
      <c r="K126" s="45"/>
      <c r="L126" s="45"/>
      <c r="M126" s="45"/>
      <c r="N126" s="45"/>
      <c r="O126" s="84">
        <f t="shared" si="3"/>
        <v>2</v>
      </c>
    </row>
    <row r="127" spans="1:15" x14ac:dyDescent="0.35">
      <c r="A127" s="16" t="s">
        <v>317</v>
      </c>
      <c r="B127" s="34"/>
      <c r="C127" s="82">
        <v>44867</v>
      </c>
      <c r="D127" s="42" t="s">
        <v>318</v>
      </c>
      <c r="E127" s="43" t="s">
        <v>319</v>
      </c>
      <c r="F127" s="44">
        <v>627099</v>
      </c>
      <c r="G127" s="44">
        <v>145398</v>
      </c>
      <c r="H127" s="38" t="s">
        <v>25</v>
      </c>
      <c r="I127" s="83">
        <v>2</v>
      </c>
      <c r="J127" s="45">
        <v>2</v>
      </c>
      <c r="K127" s="45"/>
      <c r="L127" s="45"/>
      <c r="M127" s="45"/>
      <c r="N127" s="45"/>
      <c r="O127" s="84">
        <f t="shared" si="3"/>
        <v>2</v>
      </c>
    </row>
    <row r="128" spans="1:15" x14ac:dyDescent="0.35">
      <c r="A128" s="16" t="s">
        <v>294</v>
      </c>
      <c r="B128" s="34"/>
      <c r="C128" s="82">
        <v>45142</v>
      </c>
      <c r="D128" s="42" t="s">
        <v>295</v>
      </c>
      <c r="E128" s="43" t="s">
        <v>28</v>
      </c>
      <c r="F128" s="44">
        <v>633291</v>
      </c>
      <c r="G128" s="44">
        <v>152080</v>
      </c>
      <c r="H128" s="38" t="s">
        <v>18</v>
      </c>
      <c r="I128" s="83">
        <v>1</v>
      </c>
      <c r="J128" s="45">
        <v>0</v>
      </c>
      <c r="K128" s="45">
        <v>1</v>
      </c>
      <c r="L128" s="45"/>
      <c r="M128" s="45"/>
      <c r="N128" s="45"/>
      <c r="O128" s="84">
        <f t="shared" si="3"/>
        <v>1</v>
      </c>
    </row>
    <row r="129" spans="1:15" x14ac:dyDescent="0.35">
      <c r="A129" s="16" t="s">
        <v>275</v>
      </c>
      <c r="B129" s="34"/>
      <c r="C129" s="82">
        <v>45104</v>
      </c>
      <c r="D129" s="42" t="s">
        <v>276</v>
      </c>
      <c r="E129" s="43" t="s">
        <v>277</v>
      </c>
      <c r="F129" s="44">
        <v>625680</v>
      </c>
      <c r="G129" s="44">
        <v>154916</v>
      </c>
      <c r="H129" s="38" t="s">
        <v>18</v>
      </c>
      <c r="I129" s="83">
        <v>3</v>
      </c>
      <c r="J129" s="45">
        <v>0</v>
      </c>
      <c r="K129" s="45">
        <v>3</v>
      </c>
      <c r="L129" s="45"/>
      <c r="M129" s="45"/>
      <c r="N129" s="45"/>
      <c r="O129" s="84">
        <f t="shared" si="3"/>
        <v>3</v>
      </c>
    </row>
    <row r="130" spans="1:15" x14ac:dyDescent="0.35">
      <c r="A130" s="16" t="s">
        <v>168</v>
      </c>
      <c r="B130" s="34"/>
      <c r="C130" s="82">
        <v>44938</v>
      </c>
      <c r="D130" s="42" t="s">
        <v>169</v>
      </c>
      <c r="E130" s="43" t="s">
        <v>73</v>
      </c>
      <c r="F130" s="44">
        <v>636555</v>
      </c>
      <c r="G130" s="44">
        <v>151403</v>
      </c>
      <c r="H130" s="38" t="s">
        <v>18</v>
      </c>
      <c r="I130" s="83">
        <v>2</v>
      </c>
      <c r="J130" s="45">
        <v>0</v>
      </c>
      <c r="K130" s="45">
        <v>2</v>
      </c>
      <c r="L130" s="45"/>
      <c r="M130" s="45"/>
      <c r="N130" s="45"/>
      <c r="O130" s="84">
        <f t="shared" si="3"/>
        <v>2</v>
      </c>
    </row>
    <row r="131" spans="1:15" x14ac:dyDescent="0.35">
      <c r="A131" s="16" t="s">
        <v>89</v>
      </c>
      <c r="B131" s="34"/>
      <c r="C131" s="82">
        <v>44890</v>
      </c>
      <c r="D131" s="42" t="s">
        <v>90</v>
      </c>
      <c r="E131" s="43" t="s">
        <v>73</v>
      </c>
      <c r="F131" s="44">
        <v>636105</v>
      </c>
      <c r="G131" s="44">
        <v>151501</v>
      </c>
      <c r="H131" s="38" t="s">
        <v>25</v>
      </c>
      <c r="I131" s="83">
        <v>3</v>
      </c>
      <c r="J131" s="45">
        <v>3</v>
      </c>
      <c r="K131" s="45"/>
      <c r="L131" s="45"/>
      <c r="M131" s="45"/>
      <c r="N131" s="45"/>
      <c r="O131" s="84">
        <f t="shared" si="3"/>
        <v>3</v>
      </c>
    </row>
    <row r="132" spans="1:15" x14ac:dyDescent="0.35">
      <c r="A132" s="16" t="s">
        <v>154</v>
      </c>
      <c r="B132" s="34"/>
      <c r="C132" s="82">
        <v>44890</v>
      </c>
      <c r="D132" s="42" t="s">
        <v>155</v>
      </c>
      <c r="E132" s="43" t="s">
        <v>73</v>
      </c>
      <c r="F132" s="44">
        <v>637679</v>
      </c>
      <c r="G132" s="44">
        <v>152598</v>
      </c>
      <c r="H132" s="38" t="s">
        <v>18</v>
      </c>
      <c r="I132" s="83">
        <v>1</v>
      </c>
      <c r="J132" s="45">
        <v>0</v>
      </c>
      <c r="K132" s="45">
        <v>1</v>
      </c>
      <c r="L132" s="45"/>
      <c r="M132" s="45"/>
      <c r="N132" s="45"/>
      <c r="O132" s="84">
        <f t="shared" ref="O132:O163" si="4">SUM(J132:N132)</f>
        <v>1</v>
      </c>
    </row>
    <row r="133" spans="1:15" x14ac:dyDescent="0.35">
      <c r="A133" s="16" t="s">
        <v>204</v>
      </c>
      <c r="B133" s="34"/>
      <c r="C133" s="82">
        <v>45012</v>
      </c>
      <c r="D133" s="42" t="s">
        <v>933</v>
      </c>
      <c r="E133" s="43" t="s">
        <v>84</v>
      </c>
      <c r="F133" s="44">
        <v>636342</v>
      </c>
      <c r="G133" s="44">
        <v>144476</v>
      </c>
      <c r="H133" s="38" t="s">
        <v>18</v>
      </c>
      <c r="I133" s="83">
        <v>1</v>
      </c>
      <c r="J133" s="45">
        <v>0</v>
      </c>
      <c r="K133" s="45">
        <v>1</v>
      </c>
      <c r="L133" s="45"/>
      <c r="M133" s="45"/>
      <c r="N133" s="45"/>
      <c r="O133" s="84">
        <f t="shared" si="4"/>
        <v>1</v>
      </c>
    </row>
    <row r="134" spans="1:15" x14ac:dyDescent="0.35">
      <c r="A134" s="16" t="s">
        <v>156</v>
      </c>
      <c r="B134" s="34"/>
      <c r="C134" s="82">
        <v>44894</v>
      </c>
      <c r="D134" s="42" t="s">
        <v>157</v>
      </c>
      <c r="E134" s="43" t="s">
        <v>158</v>
      </c>
      <c r="F134" s="44">
        <v>630069</v>
      </c>
      <c r="G134" s="44">
        <v>146027</v>
      </c>
      <c r="H134" s="38" t="s">
        <v>18</v>
      </c>
      <c r="I134" s="83">
        <v>1</v>
      </c>
      <c r="J134" s="45">
        <v>0</v>
      </c>
      <c r="K134" s="45">
        <v>1</v>
      </c>
      <c r="L134" s="45"/>
      <c r="M134" s="45"/>
      <c r="N134" s="45"/>
      <c r="O134" s="84">
        <f t="shared" si="4"/>
        <v>1</v>
      </c>
    </row>
    <row r="135" spans="1:15" x14ac:dyDescent="0.35">
      <c r="A135" s="16" t="s">
        <v>241</v>
      </c>
      <c r="B135" s="34"/>
      <c r="C135" s="82">
        <v>45063</v>
      </c>
      <c r="D135" s="42" t="s">
        <v>242</v>
      </c>
      <c r="E135" s="43" t="s">
        <v>243</v>
      </c>
      <c r="F135" s="44">
        <v>635153</v>
      </c>
      <c r="G135" s="44">
        <v>152853</v>
      </c>
      <c r="H135" s="38" t="s">
        <v>18</v>
      </c>
      <c r="I135" s="83">
        <v>1</v>
      </c>
      <c r="J135" s="45">
        <v>0</v>
      </c>
      <c r="K135" s="45">
        <v>1</v>
      </c>
      <c r="L135" s="45"/>
      <c r="M135" s="45"/>
      <c r="N135" s="45"/>
      <c r="O135" s="84">
        <f t="shared" si="4"/>
        <v>1</v>
      </c>
    </row>
    <row r="136" spans="1:15" x14ac:dyDescent="0.35">
      <c r="A136" s="16" t="s">
        <v>272</v>
      </c>
      <c r="B136" s="34"/>
      <c r="C136" s="82">
        <v>45100</v>
      </c>
      <c r="D136" s="42" t="s">
        <v>273</v>
      </c>
      <c r="E136" s="43" t="s">
        <v>73</v>
      </c>
      <c r="F136" s="44">
        <v>637298</v>
      </c>
      <c r="G136" s="44">
        <v>152735</v>
      </c>
      <c r="H136" s="38" t="s">
        <v>18</v>
      </c>
      <c r="I136" s="83">
        <v>0</v>
      </c>
      <c r="J136" s="45">
        <v>0</v>
      </c>
      <c r="K136" s="45"/>
      <c r="L136" s="45"/>
      <c r="M136" s="45"/>
      <c r="N136" s="45"/>
      <c r="O136" s="84">
        <f t="shared" si="4"/>
        <v>0</v>
      </c>
    </row>
    <row r="137" spans="1:15" x14ac:dyDescent="0.35">
      <c r="A137" s="16" t="s">
        <v>205</v>
      </c>
      <c r="B137" s="34"/>
      <c r="C137" s="82">
        <v>45013</v>
      </c>
      <c r="D137" s="42" t="s">
        <v>206</v>
      </c>
      <c r="E137" s="43" t="s">
        <v>31</v>
      </c>
      <c r="F137" s="44">
        <v>628464</v>
      </c>
      <c r="G137" s="44">
        <v>159295</v>
      </c>
      <c r="H137" s="38" t="s">
        <v>18</v>
      </c>
      <c r="I137" s="83">
        <v>0</v>
      </c>
      <c r="J137" s="45">
        <v>0</v>
      </c>
      <c r="K137" s="45"/>
      <c r="L137" s="45"/>
      <c r="M137" s="45"/>
      <c r="N137" s="45"/>
      <c r="O137" s="84">
        <f t="shared" si="4"/>
        <v>0</v>
      </c>
    </row>
    <row r="138" spans="1:15" x14ac:dyDescent="0.35">
      <c r="A138" s="16" t="s">
        <v>163</v>
      </c>
      <c r="B138" s="34"/>
      <c r="C138" s="82">
        <v>44908</v>
      </c>
      <c r="D138" s="42" t="s">
        <v>934</v>
      </c>
      <c r="E138" s="43" t="s">
        <v>70</v>
      </c>
      <c r="F138" s="44">
        <v>631912</v>
      </c>
      <c r="G138" s="44">
        <v>141494</v>
      </c>
      <c r="H138" s="38" t="s">
        <v>18</v>
      </c>
      <c r="I138" s="83">
        <v>2</v>
      </c>
      <c r="J138" s="45">
        <v>0</v>
      </c>
      <c r="K138" s="45">
        <v>2</v>
      </c>
      <c r="L138" s="45"/>
      <c r="M138" s="45"/>
      <c r="N138" s="45"/>
      <c r="O138" s="84">
        <f t="shared" si="4"/>
        <v>2</v>
      </c>
    </row>
    <row r="139" spans="1:15" x14ac:dyDescent="0.35">
      <c r="A139" s="16" t="s">
        <v>46</v>
      </c>
      <c r="B139" s="34"/>
      <c r="C139" s="82">
        <v>45155</v>
      </c>
      <c r="D139" s="42" t="s">
        <v>47</v>
      </c>
      <c r="E139" s="43" t="s">
        <v>31</v>
      </c>
      <c r="F139" s="44">
        <v>629654</v>
      </c>
      <c r="G139" s="44">
        <v>158081</v>
      </c>
      <c r="H139" s="38" t="s">
        <v>25</v>
      </c>
      <c r="I139" s="83">
        <v>1</v>
      </c>
      <c r="J139" s="45">
        <v>1</v>
      </c>
      <c r="K139" s="45"/>
      <c r="L139" s="45"/>
      <c r="M139" s="45"/>
      <c r="N139" s="45"/>
      <c r="O139" s="84">
        <f t="shared" si="4"/>
        <v>1</v>
      </c>
    </row>
    <row r="140" spans="1:15" x14ac:dyDescent="0.35">
      <c r="A140" s="16" t="s">
        <v>518</v>
      </c>
      <c r="B140" s="34"/>
      <c r="C140" s="82">
        <v>44918</v>
      </c>
      <c r="D140" s="42" t="s">
        <v>935</v>
      </c>
      <c r="E140" s="43" t="s">
        <v>519</v>
      </c>
      <c r="F140" s="44">
        <v>624986</v>
      </c>
      <c r="G140" s="44">
        <v>155957</v>
      </c>
      <c r="H140" s="38" t="s">
        <v>25</v>
      </c>
      <c r="I140" s="83">
        <v>1</v>
      </c>
      <c r="J140" s="45">
        <v>1</v>
      </c>
      <c r="K140" s="45"/>
      <c r="L140" s="45"/>
      <c r="M140" s="45"/>
      <c r="N140" s="45"/>
      <c r="O140" s="84">
        <f t="shared" si="4"/>
        <v>1</v>
      </c>
    </row>
    <row r="141" spans="1:15" x14ac:dyDescent="0.35">
      <c r="A141" s="16" t="s">
        <v>207</v>
      </c>
      <c r="B141" s="34"/>
      <c r="C141" s="82">
        <v>45021</v>
      </c>
      <c r="D141" s="42" t="s">
        <v>208</v>
      </c>
      <c r="E141" s="43" t="s">
        <v>209</v>
      </c>
      <c r="F141" s="44">
        <v>627404</v>
      </c>
      <c r="G141" s="44">
        <v>140435</v>
      </c>
      <c r="H141" s="38" t="s">
        <v>18</v>
      </c>
      <c r="I141" s="83">
        <v>0</v>
      </c>
      <c r="J141" s="45">
        <v>0</v>
      </c>
      <c r="K141" s="45"/>
      <c r="L141" s="45"/>
      <c r="M141" s="45"/>
      <c r="N141" s="45"/>
      <c r="O141" s="84">
        <f t="shared" si="4"/>
        <v>0</v>
      </c>
    </row>
    <row r="142" spans="1:15" x14ac:dyDescent="0.35">
      <c r="A142" s="16" t="s">
        <v>172</v>
      </c>
      <c r="B142" s="34"/>
      <c r="C142" s="82">
        <v>44953</v>
      </c>
      <c r="D142" s="42" t="s">
        <v>173</v>
      </c>
      <c r="E142" s="43" t="s">
        <v>70</v>
      </c>
      <c r="F142" s="44">
        <v>630336</v>
      </c>
      <c r="G142" s="44">
        <v>142154</v>
      </c>
      <c r="H142" s="38" t="s">
        <v>18</v>
      </c>
      <c r="I142" s="83">
        <v>2</v>
      </c>
      <c r="J142" s="45">
        <v>0</v>
      </c>
      <c r="K142" s="45">
        <v>2</v>
      </c>
      <c r="L142" s="45"/>
      <c r="M142" s="45"/>
      <c r="N142" s="45"/>
      <c r="O142" s="84">
        <f t="shared" si="4"/>
        <v>2</v>
      </c>
    </row>
    <row r="143" spans="1:15" x14ac:dyDescent="0.35">
      <c r="A143" s="16" t="s">
        <v>178</v>
      </c>
      <c r="B143" s="34"/>
      <c r="C143" s="82">
        <v>44951</v>
      </c>
      <c r="D143" s="42" t="s">
        <v>936</v>
      </c>
      <c r="E143" s="43" t="s">
        <v>70</v>
      </c>
      <c r="F143" s="44">
        <v>630854</v>
      </c>
      <c r="G143" s="44">
        <v>140448</v>
      </c>
      <c r="H143" s="38" t="s">
        <v>25</v>
      </c>
      <c r="I143" s="83">
        <v>0</v>
      </c>
      <c r="J143" s="45">
        <v>0</v>
      </c>
      <c r="K143" s="45"/>
      <c r="L143" s="45"/>
      <c r="M143" s="45"/>
      <c r="N143" s="45"/>
      <c r="O143" s="84">
        <f t="shared" si="4"/>
        <v>0</v>
      </c>
    </row>
    <row r="144" spans="1:15" x14ac:dyDescent="0.35">
      <c r="A144" s="16" t="s">
        <v>308</v>
      </c>
      <c r="B144" s="34"/>
      <c r="C144" s="82">
        <v>45215</v>
      </c>
      <c r="D144" s="42" t="s">
        <v>309</v>
      </c>
      <c r="E144" s="43" t="s">
        <v>62</v>
      </c>
      <c r="F144" s="44">
        <v>625114</v>
      </c>
      <c r="G144" s="44">
        <v>160937</v>
      </c>
      <c r="H144" s="38" t="s">
        <v>18</v>
      </c>
      <c r="I144" s="83">
        <v>1</v>
      </c>
      <c r="J144" s="45">
        <v>0</v>
      </c>
      <c r="K144" s="45">
        <v>1</v>
      </c>
      <c r="L144" s="45"/>
      <c r="M144" s="45"/>
      <c r="N144" s="45"/>
      <c r="O144" s="84">
        <f t="shared" si="4"/>
        <v>1</v>
      </c>
    </row>
    <row r="145" spans="1:15" x14ac:dyDescent="0.35">
      <c r="A145" s="16" t="s">
        <v>393</v>
      </c>
      <c r="B145" s="34"/>
      <c r="C145" s="82">
        <v>45063</v>
      </c>
      <c r="D145" s="42" t="s">
        <v>394</v>
      </c>
      <c r="E145" s="43" t="s">
        <v>390</v>
      </c>
      <c r="F145" s="44">
        <v>633051</v>
      </c>
      <c r="G145" s="44">
        <v>158259</v>
      </c>
      <c r="H145" s="38" t="s">
        <v>25</v>
      </c>
      <c r="I145" s="83">
        <v>2</v>
      </c>
      <c r="J145" s="45">
        <v>2</v>
      </c>
      <c r="K145" s="45"/>
      <c r="L145" s="45"/>
      <c r="M145" s="45"/>
      <c r="N145" s="45"/>
      <c r="O145" s="84">
        <f t="shared" si="4"/>
        <v>2</v>
      </c>
    </row>
    <row r="146" spans="1:15" x14ac:dyDescent="0.35">
      <c r="A146" s="16" t="s">
        <v>192</v>
      </c>
      <c r="B146" s="34"/>
      <c r="C146" s="82">
        <v>45085</v>
      </c>
      <c r="D146" s="42" t="s">
        <v>193</v>
      </c>
      <c r="E146" s="43" t="s">
        <v>70</v>
      </c>
      <c r="F146" s="44">
        <v>630784</v>
      </c>
      <c r="G146" s="44">
        <v>141166</v>
      </c>
      <c r="H146" s="38" t="s">
        <v>25</v>
      </c>
      <c r="I146" s="83">
        <v>-1</v>
      </c>
      <c r="J146" s="45">
        <v>-1</v>
      </c>
      <c r="K146" s="45"/>
      <c r="L146" s="45"/>
      <c r="M146" s="45"/>
      <c r="N146" s="45"/>
      <c r="O146" s="84">
        <f t="shared" si="4"/>
        <v>-1</v>
      </c>
    </row>
    <row r="147" spans="1:15" x14ac:dyDescent="0.35">
      <c r="A147" s="16" t="s">
        <v>179</v>
      </c>
      <c r="B147" s="34"/>
      <c r="C147" s="82">
        <v>44970</v>
      </c>
      <c r="D147" s="42" t="s">
        <v>180</v>
      </c>
      <c r="E147" s="43" t="s">
        <v>73</v>
      </c>
      <c r="F147" s="44">
        <v>637523</v>
      </c>
      <c r="G147" s="44">
        <v>152540</v>
      </c>
      <c r="H147" s="38" t="s">
        <v>18</v>
      </c>
      <c r="I147" s="83">
        <v>2</v>
      </c>
      <c r="J147" s="45">
        <v>0</v>
      </c>
      <c r="K147" s="45">
        <v>2</v>
      </c>
      <c r="L147" s="45"/>
      <c r="M147" s="45"/>
      <c r="N147" s="45"/>
      <c r="O147" s="84">
        <f t="shared" si="4"/>
        <v>2</v>
      </c>
    </row>
    <row r="148" spans="1:15" x14ac:dyDescent="0.35">
      <c r="A148" s="16" t="s">
        <v>224</v>
      </c>
      <c r="B148" s="34"/>
      <c r="C148" s="82">
        <v>45052</v>
      </c>
      <c r="D148" s="42" t="s">
        <v>225</v>
      </c>
      <c r="E148" s="43" t="s">
        <v>64</v>
      </c>
      <c r="F148" s="44">
        <v>625715</v>
      </c>
      <c r="G148" s="44">
        <v>162125</v>
      </c>
      <c r="H148" s="38" t="s">
        <v>18</v>
      </c>
      <c r="I148" s="83">
        <v>0</v>
      </c>
      <c r="J148" s="45">
        <v>0</v>
      </c>
      <c r="K148" s="45"/>
      <c r="L148" s="45"/>
      <c r="M148" s="45"/>
      <c r="N148" s="45"/>
      <c r="O148" s="84">
        <f t="shared" si="4"/>
        <v>0</v>
      </c>
    </row>
    <row r="149" spans="1:15" x14ac:dyDescent="0.35">
      <c r="A149" s="16" t="s">
        <v>174</v>
      </c>
      <c r="B149" s="34"/>
      <c r="C149" s="82">
        <v>44959</v>
      </c>
      <c r="D149" s="42" t="s">
        <v>937</v>
      </c>
      <c r="E149" s="43" t="s">
        <v>70</v>
      </c>
      <c r="F149" s="44">
        <v>630255</v>
      </c>
      <c r="G149" s="44">
        <v>142768</v>
      </c>
      <c r="H149" s="38" t="s">
        <v>18</v>
      </c>
      <c r="I149" s="83">
        <v>0</v>
      </c>
      <c r="J149" s="45">
        <v>0</v>
      </c>
      <c r="K149" s="45"/>
      <c r="L149" s="45"/>
      <c r="M149" s="45"/>
      <c r="N149" s="45"/>
      <c r="O149" s="84">
        <f t="shared" si="4"/>
        <v>0</v>
      </c>
    </row>
    <row r="150" spans="1:15" ht="29" x14ac:dyDescent="0.35">
      <c r="A150" s="16" t="s">
        <v>258</v>
      </c>
      <c r="B150" s="34"/>
      <c r="C150" s="82">
        <v>45085</v>
      </c>
      <c r="D150" s="42" t="s">
        <v>259</v>
      </c>
      <c r="E150" s="43" t="s">
        <v>209</v>
      </c>
      <c r="F150" s="44">
        <v>626678</v>
      </c>
      <c r="G150" s="44">
        <v>140205</v>
      </c>
      <c r="H150" s="38" t="s">
        <v>18</v>
      </c>
      <c r="I150" s="83">
        <v>2</v>
      </c>
      <c r="J150" s="45">
        <v>0</v>
      </c>
      <c r="K150" s="45">
        <v>2</v>
      </c>
      <c r="L150" s="45"/>
      <c r="M150" s="45"/>
      <c r="N150" s="45"/>
      <c r="O150" s="84">
        <f t="shared" si="4"/>
        <v>2</v>
      </c>
    </row>
    <row r="151" spans="1:15" x14ac:dyDescent="0.35">
      <c r="A151" s="16" t="s">
        <v>306</v>
      </c>
      <c r="B151" s="34"/>
      <c r="C151" s="82">
        <v>45212</v>
      </c>
      <c r="D151" s="42" t="s">
        <v>307</v>
      </c>
      <c r="E151" s="43" t="s">
        <v>209</v>
      </c>
      <c r="F151" s="44">
        <v>626657</v>
      </c>
      <c r="G151" s="44">
        <v>140192</v>
      </c>
      <c r="H151" s="38" t="s">
        <v>18</v>
      </c>
      <c r="I151" s="83">
        <v>1</v>
      </c>
      <c r="J151" s="45">
        <v>0</v>
      </c>
      <c r="K151" s="45">
        <v>1</v>
      </c>
      <c r="L151" s="45"/>
      <c r="M151" s="45"/>
      <c r="N151" s="45"/>
      <c r="O151" s="84">
        <f t="shared" si="4"/>
        <v>1</v>
      </c>
    </row>
    <row r="152" spans="1:15" x14ac:dyDescent="0.35">
      <c r="A152" s="16" t="s">
        <v>196</v>
      </c>
      <c r="B152" s="34"/>
      <c r="C152" s="82">
        <v>45125</v>
      </c>
      <c r="D152" s="42" t="s">
        <v>197</v>
      </c>
      <c r="E152" s="43" t="s">
        <v>70</v>
      </c>
      <c r="F152" s="44">
        <v>632180</v>
      </c>
      <c r="G152" s="44">
        <v>141647</v>
      </c>
      <c r="H152" s="38" t="s">
        <v>25</v>
      </c>
      <c r="I152" s="83">
        <v>3</v>
      </c>
      <c r="J152" s="45">
        <v>3</v>
      </c>
      <c r="K152" s="45"/>
      <c r="L152" s="45"/>
      <c r="M152" s="45"/>
      <c r="N152" s="45"/>
      <c r="O152" s="84">
        <f t="shared" si="4"/>
        <v>3</v>
      </c>
    </row>
    <row r="153" spans="1:15" x14ac:dyDescent="0.35">
      <c r="A153" s="16" t="s">
        <v>270</v>
      </c>
      <c r="B153" s="34"/>
      <c r="C153" s="82">
        <v>45099</v>
      </c>
      <c r="D153" s="42" t="s">
        <v>271</v>
      </c>
      <c r="E153" s="43" t="s">
        <v>62</v>
      </c>
      <c r="F153" s="44">
        <v>625046</v>
      </c>
      <c r="G153" s="44">
        <v>160889</v>
      </c>
      <c r="H153" s="38" t="s">
        <v>18</v>
      </c>
      <c r="I153" s="83">
        <v>1</v>
      </c>
      <c r="J153" s="45">
        <v>0</v>
      </c>
      <c r="K153" s="45">
        <v>1</v>
      </c>
      <c r="L153" s="45"/>
      <c r="M153" s="45"/>
      <c r="N153" s="45"/>
      <c r="O153" s="84">
        <f t="shared" si="4"/>
        <v>1</v>
      </c>
    </row>
    <row r="154" spans="1:15" x14ac:dyDescent="0.35">
      <c r="A154" s="16" t="s">
        <v>175</v>
      </c>
      <c r="B154" s="34"/>
      <c r="C154" s="82">
        <v>44967</v>
      </c>
      <c r="D154" s="42" t="s">
        <v>176</v>
      </c>
      <c r="E154" s="43" t="s">
        <v>177</v>
      </c>
      <c r="F154" s="44">
        <v>630534</v>
      </c>
      <c r="G154" s="44">
        <v>152035</v>
      </c>
      <c r="H154" s="38" t="s">
        <v>18</v>
      </c>
      <c r="I154" s="83">
        <v>2</v>
      </c>
      <c r="J154" s="45">
        <v>0</v>
      </c>
      <c r="K154" s="45">
        <v>2</v>
      </c>
      <c r="L154" s="45"/>
      <c r="M154" s="45"/>
      <c r="N154" s="45"/>
      <c r="O154" s="84">
        <f t="shared" si="4"/>
        <v>2</v>
      </c>
    </row>
    <row r="155" spans="1:15" x14ac:dyDescent="0.35">
      <c r="A155" s="16" t="s">
        <v>233</v>
      </c>
      <c r="B155" s="34"/>
      <c r="C155" s="82">
        <v>45056</v>
      </c>
      <c r="D155" s="42" t="s">
        <v>234</v>
      </c>
      <c r="E155" s="43" t="s">
        <v>120</v>
      </c>
      <c r="F155" s="44">
        <v>626721</v>
      </c>
      <c r="G155" s="44">
        <v>158324</v>
      </c>
      <c r="H155" s="38" t="s">
        <v>18</v>
      </c>
      <c r="I155" s="83">
        <v>1</v>
      </c>
      <c r="J155" s="45">
        <v>0</v>
      </c>
      <c r="K155" s="45">
        <v>1</v>
      </c>
      <c r="L155" s="45"/>
      <c r="M155" s="45"/>
      <c r="N155" s="45"/>
      <c r="O155" s="84">
        <f t="shared" si="4"/>
        <v>1</v>
      </c>
    </row>
    <row r="156" spans="1:15" ht="29" x14ac:dyDescent="0.35">
      <c r="A156" s="16" t="s">
        <v>184</v>
      </c>
      <c r="B156" s="34"/>
      <c r="C156" s="82">
        <v>45035</v>
      </c>
      <c r="D156" s="42" t="s">
        <v>185</v>
      </c>
      <c r="E156" s="43" t="s">
        <v>70</v>
      </c>
      <c r="F156" s="44">
        <v>630289</v>
      </c>
      <c r="G156" s="44">
        <v>142763</v>
      </c>
      <c r="H156" s="38" t="s">
        <v>25</v>
      </c>
      <c r="I156" s="83">
        <v>3</v>
      </c>
      <c r="J156" s="45">
        <v>3</v>
      </c>
      <c r="K156" s="45"/>
      <c r="L156" s="45"/>
      <c r="M156" s="45"/>
      <c r="N156" s="45"/>
      <c r="O156" s="84">
        <f t="shared" si="4"/>
        <v>3</v>
      </c>
    </row>
    <row r="157" spans="1:15" x14ac:dyDescent="0.35">
      <c r="A157" s="16" t="s">
        <v>190</v>
      </c>
      <c r="B157" s="34"/>
      <c r="C157" s="82">
        <v>45002</v>
      </c>
      <c r="D157" s="42" t="s">
        <v>191</v>
      </c>
      <c r="E157" s="43" t="s">
        <v>73</v>
      </c>
      <c r="F157" s="44">
        <v>637654</v>
      </c>
      <c r="G157" s="44">
        <v>153207</v>
      </c>
      <c r="H157" s="38" t="s">
        <v>18</v>
      </c>
      <c r="I157" s="83">
        <v>1</v>
      </c>
      <c r="J157" s="45">
        <v>0</v>
      </c>
      <c r="K157" s="45">
        <v>1</v>
      </c>
      <c r="L157" s="45"/>
      <c r="M157" s="45"/>
      <c r="N157" s="45"/>
      <c r="O157" s="84">
        <f t="shared" si="4"/>
        <v>1</v>
      </c>
    </row>
    <row r="158" spans="1:15" x14ac:dyDescent="0.35">
      <c r="A158" s="16" t="s">
        <v>116</v>
      </c>
      <c r="B158" s="34"/>
      <c r="C158" s="82">
        <v>45405</v>
      </c>
      <c r="D158" s="42" t="s">
        <v>117</v>
      </c>
      <c r="E158" s="43" t="s">
        <v>73</v>
      </c>
      <c r="F158" s="44">
        <v>636117</v>
      </c>
      <c r="G158" s="44">
        <v>151508</v>
      </c>
      <c r="H158" s="38" t="s">
        <v>25</v>
      </c>
      <c r="I158" s="83">
        <v>4</v>
      </c>
      <c r="J158" s="45">
        <v>4</v>
      </c>
      <c r="K158" s="45"/>
      <c r="L158" s="45"/>
      <c r="M158" s="45"/>
      <c r="N158" s="45"/>
      <c r="O158" s="84">
        <f t="shared" si="4"/>
        <v>4</v>
      </c>
    </row>
    <row r="159" spans="1:15" x14ac:dyDescent="0.35">
      <c r="A159" s="16" t="s">
        <v>187</v>
      </c>
      <c r="B159" s="34"/>
      <c r="C159" s="82">
        <v>44995</v>
      </c>
      <c r="D159" s="42" t="s">
        <v>938</v>
      </c>
      <c r="E159" s="43" t="s">
        <v>75</v>
      </c>
      <c r="F159" s="44">
        <v>632974</v>
      </c>
      <c r="G159" s="44">
        <v>157535</v>
      </c>
      <c r="H159" s="38" t="s">
        <v>18</v>
      </c>
      <c r="I159" s="83">
        <v>1</v>
      </c>
      <c r="J159" s="45">
        <v>0</v>
      </c>
      <c r="K159" s="45">
        <v>1</v>
      </c>
      <c r="L159" s="45"/>
      <c r="M159" s="45"/>
      <c r="N159" s="45"/>
      <c r="O159" s="84">
        <f t="shared" si="4"/>
        <v>1</v>
      </c>
    </row>
    <row r="160" spans="1:15" ht="29" x14ac:dyDescent="0.35">
      <c r="A160" s="16" t="s">
        <v>188</v>
      </c>
      <c r="B160" s="34"/>
      <c r="C160" s="82">
        <v>45001</v>
      </c>
      <c r="D160" s="42" t="s">
        <v>189</v>
      </c>
      <c r="E160" s="43" t="s">
        <v>177</v>
      </c>
      <c r="F160" s="44">
        <v>630263</v>
      </c>
      <c r="G160" s="44">
        <v>152000</v>
      </c>
      <c r="H160" s="38" t="s">
        <v>18</v>
      </c>
      <c r="I160" s="83">
        <v>3</v>
      </c>
      <c r="J160" s="45">
        <v>0</v>
      </c>
      <c r="K160" s="45">
        <v>3</v>
      </c>
      <c r="L160" s="45"/>
      <c r="M160" s="45"/>
      <c r="N160" s="45"/>
      <c r="O160" s="84">
        <f t="shared" si="4"/>
        <v>3</v>
      </c>
    </row>
    <row r="161" spans="1:15" x14ac:dyDescent="0.35">
      <c r="A161" s="16" t="s">
        <v>302</v>
      </c>
      <c r="B161" s="34"/>
      <c r="C161" s="82">
        <v>45169</v>
      </c>
      <c r="D161" s="42" t="s">
        <v>303</v>
      </c>
      <c r="E161" s="43" t="s">
        <v>70</v>
      </c>
      <c r="F161" s="44">
        <v>631629</v>
      </c>
      <c r="G161" s="44">
        <v>141472</v>
      </c>
      <c r="H161" s="38" t="s">
        <v>18</v>
      </c>
      <c r="I161" s="83">
        <v>8</v>
      </c>
      <c r="J161" s="45">
        <v>0</v>
      </c>
      <c r="K161" s="45">
        <v>4</v>
      </c>
      <c r="L161" s="45">
        <v>4</v>
      </c>
      <c r="M161" s="45"/>
      <c r="N161" s="45"/>
      <c r="O161" s="84">
        <f t="shared" si="4"/>
        <v>8</v>
      </c>
    </row>
    <row r="162" spans="1:15" x14ac:dyDescent="0.35">
      <c r="A162" s="16" t="s">
        <v>186</v>
      </c>
      <c r="B162" s="34"/>
      <c r="C162" s="82">
        <v>44992</v>
      </c>
      <c r="D162" s="42" t="s">
        <v>939</v>
      </c>
      <c r="E162" s="43" t="s">
        <v>70</v>
      </c>
      <c r="F162" s="44">
        <v>630188</v>
      </c>
      <c r="G162" s="44">
        <v>140020</v>
      </c>
      <c r="H162" s="38" t="s">
        <v>18</v>
      </c>
      <c r="I162" s="83">
        <v>0</v>
      </c>
      <c r="J162" s="45">
        <v>0</v>
      </c>
      <c r="K162" s="45"/>
      <c r="L162" s="45"/>
      <c r="M162" s="45"/>
      <c r="N162" s="45"/>
      <c r="O162" s="84">
        <f t="shared" si="4"/>
        <v>0</v>
      </c>
    </row>
    <row r="163" spans="1:15" x14ac:dyDescent="0.35">
      <c r="A163" s="16" t="s">
        <v>198</v>
      </c>
      <c r="B163" s="34"/>
      <c r="C163" s="82">
        <v>45008</v>
      </c>
      <c r="D163" s="42" t="s">
        <v>199</v>
      </c>
      <c r="E163" s="43" t="s">
        <v>67</v>
      </c>
      <c r="F163" s="44">
        <v>624521</v>
      </c>
      <c r="G163" s="44">
        <v>138408</v>
      </c>
      <c r="H163" s="38" t="s">
        <v>18</v>
      </c>
      <c r="I163" s="83">
        <v>3</v>
      </c>
      <c r="J163" s="45">
        <v>0</v>
      </c>
      <c r="K163" s="45">
        <v>3</v>
      </c>
      <c r="L163" s="45"/>
      <c r="M163" s="45"/>
      <c r="N163" s="45"/>
      <c r="O163" s="84">
        <f t="shared" si="4"/>
        <v>3</v>
      </c>
    </row>
    <row r="164" spans="1:15" x14ac:dyDescent="0.35">
      <c r="A164" s="16" t="s">
        <v>292</v>
      </c>
      <c r="B164" s="34"/>
      <c r="C164" s="82">
        <v>45139</v>
      </c>
      <c r="D164" s="42" t="s">
        <v>293</v>
      </c>
      <c r="E164" s="43" t="s">
        <v>31</v>
      </c>
      <c r="F164" s="44">
        <v>628409</v>
      </c>
      <c r="G164" s="44">
        <v>158426</v>
      </c>
      <c r="H164" s="38" t="s">
        <v>18</v>
      </c>
      <c r="I164" s="83">
        <v>6</v>
      </c>
      <c r="J164" s="45">
        <v>3</v>
      </c>
      <c r="K164" s="45">
        <v>3</v>
      </c>
      <c r="L164" s="45"/>
      <c r="M164" s="45"/>
      <c r="N164" s="45"/>
      <c r="O164" s="84">
        <f t="shared" ref="O164:O195" si="5">SUM(J164:N164)</f>
        <v>6</v>
      </c>
    </row>
    <row r="165" spans="1:15" x14ac:dyDescent="0.35">
      <c r="A165" s="16" t="s">
        <v>237</v>
      </c>
      <c r="B165" s="34"/>
      <c r="C165" s="82">
        <v>45058</v>
      </c>
      <c r="D165" s="42" t="s">
        <v>940</v>
      </c>
      <c r="E165" s="43" t="s">
        <v>238</v>
      </c>
      <c r="F165" s="44">
        <v>626271</v>
      </c>
      <c r="G165" s="44">
        <v>147733</v>
      </c>
      <c r="H165" s="38" t="s">
        <v>18</v>
      </c>
      <c r="I165" s="83">
        <v>1</v>
      </c>
      <c r="J165" s="45">
        <v>0</v>
      </c>
      <c r="K165" s="45">
        <v>1</v>
      </c>
      <c r="L165" s="45"/>
      <c r="M165" s="45"/>
      <c r="N165" s="45"/>
      <c r="O165" s="84">
        <f t="shared" si="5"/>
        <v>1</v>
      </c>
    </row>
    <row r="166" spans="1:15" ht="29" x14ac:dyDescent="0.35">
      <c r="A166" s="16" t="s">
        <v>110</v>
      </c>
      <c r="B166" s="34"/>
      <c r="C166" s="82">
        <v>45330</v>
      </c>
      <c r="D166" s="42" t="s">
        <v>111</v>
      </c>
      <c r="E166" s="43" t="s">
        <v>73</v>
      </c>
      <c r="F166" s="44">
        <v>637799</v>
      </c>
      <c r="G166" s="44">
        <v>152467</v>
      </c>
      <c r="H166" s="38" t="s">
        <v>25</v>
      </c>
      <c r="I166" s="83">
        <v>2</v>
      </c>
      <c r="J166" s="45">
        <v>2</v>
      </c>
      <c r="K166" s="45"/>
      <c r="L166" s="45"/>
      <c r="M166" s="45"/>
      <c r="N166" s="45"/>
      <c r="O166" s="84">
        <f t="shared" si="5"/>
        <v>2</v>
      </c>
    </row>
    <row r="167" spans="1:15" x14ac:dyDescent="0.35">
      <c r="A167" s="16" t="s">
        <v>230</v>
      </c>
      <c r="B167" s="34"/>
      <c r="C167" s="82">
        <v>45056</v>
      </c>
      <c r="D167" s="42" t="s">
        <v>231</v>
      </c>
      <c r="E167" s="43" t="s">
        <v>232</v>
      </c>
      <c r="F167" s="44">
        <v>630257</v>
      </c>
      <c r="G167" s="44">
        <v>155520</v>
      </c>
      <c r="H167" s="38" t="s">
        <v>18</v>
      </c>
      <c r="I167" s="83">
        <v>1</v>
      </c>
      <c r="J167" s="45">
        <v>0</v>
      </c>
      <c r="K167" s="45">
        <v>1</v>
      </c>
      <c r="L167" s="45"/>
      <c r="M167" s="45"/>
      <c r="N167" s="45"/>
      <c r="O167" s="84">
        <f t="shared" si="5"/>
        <v>1</v>
      </c>
    </row>
    <row r="168" spans="1:15" ht="29" x14ac:dyDescent="0.35">
      <c r="A168" s="16" t="s">
        <v>239</v>
      </c>
      <c r="B168" s="34"/>
      <c r="C168" s="82">
        <v>45062</v>
      </c>
      <c r="D168" s="42" t="s">
        <v>240</v>
      </c>
      <c r="E168" s="43" t="s">
        <v>232</v>
      </c>
      <c r="F168" s="44">
        <v>631803</v>
      </c>
      <c r="G168" s="44">
        <v>155667</v>
      </c>
      <c r="H168" s="38" t="s">
        <v>18</v>
      </c>
      <c r="I168" s="83">
        <v>5</v>
      </c>
      <c r="J168" s="45">
        <v>0</v>
      </c>
      <c r="K168" s="45">
        <v>2</v>
      </c>
      <c r="L168" s="45">
        <v>3</v>
      </c>
      <c r="M168" s="45"/>
      <c r="N168" s="45"/>
      <c r="O168" s="84">
        <f t="shared" si="5"/>
        <v>5</v>
      </c>
    </row>
    <row r="169" spans="1:15" x14ac:dyDescent="0.35">
      <c r="A169" s="16" t="s">
        <v>524</v>
      </c>
      <c r="B169" s="34"/>
      <c r="C169" s="82">
        <v>45278</v>
      </c>
      <c r="D169" s="42" t="s">
        <v>525</v>
      </c>
      <c r="E169" s="43" t="s">
        <v>519</v>
      </c>
      <c r="F169" s="44">
        <v>624585</v>
      </c>
      <c r="G169" s="44">
        <v>155944</v>
      </c>
      <c r="H169" s="38" t="s">
        <v>25</v>
      </c>
      <c r="I169" s="83">
        <v>1</v>
      </c>
      <c r="J169" s="45">
        <v>1</v>
      </c>
      <c r="K169" s="45"/>
      <c r="L169" s="45"/>
      <c r="M169" s="45"/>
      <c r="N169" s="45"/>
      <c r="O169" s="84">
        <f t="shared" si="5"/>
        <v>1</v>
      </c>
    </row>
    <row r="170" spans="1:15" x14ac:dyDescent="0.35">
      <c r="A170" s="16" t="s">
        <v>212</v>
      </c>
      <c r="B170" s="34"/>
      <c r="C170" s="82">
        <v>45042</v>
      </c>
      <c r="D170" s="42" t="s">
        <v>213</v>
      </c>
      <c r="E170" s="43" t="s">
        <v>84</v>
      </c>
      <c r="F170" s="44">
        <v>636780</v>
      </c>
      <c r="G170" s="44">
        <v>144938</v>
      </c>
      <c r="H170" s="38" t="s">
        <v>18</v>
      </c>
      <c r="I170" s="83">
        <v>1</v>
      </c>
      <c r="J170" s="45">
        <v>0</v>
      </c>
      <c r="K170" s="45">
        <v>1</v>
      </c>
      <c r="L170" s="45"/>
      <c r="M170" s="45"/>
      <c r="N170" s="45"/>
      <c r="O170" s="84">
        <f t="shared" si="5"/>
        <v>1</v>
      </c>
    </row>
    <row r="171" spans="1:15" x14ac:dyDescent="0.35">
      <c r="A171" s="16" t="s">
        <v>487</v>
      </c>
      <c r="B171" s="34"/>
      <c r="C171" s="82">
        <v>45611</v>
      </c>
      <c r="D171" s="42" t="s">
        <v>488</v>
      </c>
      <c r="E171" s="43" t="s">
        <v>158</v>
      </c>
      <c r="F171" s="44">
        <v>630140</v>
      </c>
      <c r="G171" s="44">
        <v>143965</v>
      </c>
      <c r="H171" s="38" t="s">
        <v>18</v>
      </c>
      <c r="I171" s="83">
        <v>1</v>
      </c>
      <c r="J171" s="45">
        <v>0</v>
      </c>
      <c r="K171" s="45">
        <v>1</v>
      </c>
      <c r="L171" s="45"/>
      <c r="M171" s="45"/>
      <c r="N171" s="45"/>
      <c r="O171" s="84">
        <f t="shared" si="5"/>
        <v>1</v>
      </c>
    </row>
    <row r="172" spans="1:15" x14ac:dyDescent="0.35">
      <c r="A172" s="16" t="s">
        <v>466</v>
      </c>
      <c r="B172" s="34"/>
      <c r="C172" s="82">
        <v>45581</v>
      </c>
      <c r="D172" s="42" t="s">
        <v>467</v>
      </c>
      <c r="E172" s="43" t="s">
        <v>130</v>
      </c>
      <c r="F172" s="44">
        <v>635168</v>
      </c>
      <c r="G172" s="44">
        <v>151685</v>
      </c>
      <c r="H172" s="38" t="s">
        <v>18</v>
      </c>
      <c r="I172" s="83">
        <v>1</v>
      </c>
      <c r="J172" s="45">
        <v>0</v>
      </c>
      <c r="K172" s="45">
        <v>1</v>
      </c>
      <c r="L172" s="45"/>
      <c r="M172" s="45"/>
      <c r="N172" s="45"/>
      <c r="O172" s="84">
        <f t="shared" si="5"/>
        <v>1</v>
      </c>
    </row>
    <row r="173" spans="1:15" ht="29" x14ac:dyDescent="0.35">
      <c r="A173" s="16" t="s">
        <v>341</v>
      </c>
      <c r="B173" s="34"/>
      <c r="C173" s="82">
        <v>45301</v>
      </c>
      <c r="D173" s="42" t="s">
        <v>342</v>
      </c>
      <c r="E173" s="43" t="s">
        <v>238</v>
      </c>
      <c r="F173" s="44">
        <v>624694</v>
      </c>
      <c r="G173" s="44">
        <v>148095</v>
      </c>
      <c r="H173" s="38" t="s">
        <v>18</v>
      </c>
      <c r="I173" s="83">
        <v>1</v>
      </c>
      <c r="J173" s="45">
        <v>0</v>
      </c>
      <c r="K173" s="45">
        <v>1</v>
      </c>
      <c r="L173" s="45"/>
      <c r="M173" s="45"/>
      <c r="N173" s="45"/>
      <c r="O173" s="84">
        <f t="shared" si="5"/>
        <v>1</v>
      </c>
    </row>
    <row r="174" spans="1:15" ht="29" x14ac:dyDescent="0.35">
      <c r="A174" s="16" t="s">
        <v>214</v>
      </c>
      <c r="B174" s="34"/>
      <c r="C174" s="82">
        <v>45048</v>
      </c>
      <c r="D174" s="42" t="s">
        <v>215</v>
      </c>
      <c r="E174" s="43" t="s">
        <v>70</v>
      </c>
      <c r="F174" s="44">
        <v>630565</v>
      </c>
      <c r="G174" s="44">
        <v>140073</v>
      </c>
      <c r="H174" s="38" t="s">
        <v>18</v>
      </c>
      <c r="I174" s="83">
        <v>1</v>
      </c>
      <c r="J174" s="45">
        <v>0</v>
      </c>
      <c r="K174" s="45">
        <v>1</v>
      </c>
      <c r="L174" s="45"/>
      <c r="M174" s="45"/>
      <c r="N174" s="45"/>
      <c r="O174" s="84">
        <f t="shared" si="5"/>
        <v>1</v>
      </c>
    </row>
    <row r="175" spans="1:15" x14ac:dyDescent="0.35">
      <c r="A175" s="16" t="s">
        <v>216</v>
      </c>
      <c r="B175" s="34"/>
      <c r="C175" s="82">
        <v>45048</v>
      </c>
      <c r="D175" s="42" t="s">
        <v>217</v>
      </c>
      <c r="E175" s="43" t="s">
        <v>70</v>
      </c>
      <c r="F175" s="44">
        <v>630574</v>
      </c>
      <c r="G175" s="44">
        <v>140038</v>
      </c>
      <c r="H175" s="38" t="s">
        <v>18</v>
      </c>
      <c r="I175" s="83">
        <v>1</v>
      </c>
      <c r="J175" s="45">
        <v>0</v>
      </c>
      <c r="K175" s="45">
        <v>1</v>
      </c>
      <c r="L175" s="45"/>
      <c r="M175" s="45"/>
      <c r="N175" s="45"/>
      <c r="O175" s="84">
        <f t="shared" si="5"/>
        <v>1</v>
      </c>
    </row>
    <row r="176" spans="1:15" x14ac:dyDescent="0.35">
      <c r="A176" s="16" t="s">
        <v>220</v>
      </c>
      <c r="B176" s="34"/>
      <c r="C176" s="82">
        <v>45049</v>
      </c>
      <c r="D176" s="42" t="s">
        <v>221</v>
      </c>
      <c r="E176" s="43" t="s">
        <v>70</v>
      </c>
      <c r="F176" s="44">
        <v>630404</v>
      </c>
      <c r="G176" s="44">
        <v>142995</v>
      </c>
      <c r="H176" s="38" t="s">
        <v>18</v>
      </c>
      <c r="I176" s="83">
        <v>0</v>
      </c>
      <c r="J176" s="45">
        <v>0</v>
      </c>
      <c r="K176" s="45"/>
      <c r="L176" s="45"/>
      <c r="M176" s="45"/>
      <c r="N176" s="45"/>
      <c r="O176" s="84">
        <f t="shared" si="5"/>
        <v>0</v>
      </c>
    </row>
    <row r="177" spans="1:15" x14ac:dyDescent="0.35">
      <c r="A177" s="16" t="s">
        <v>235</v>
      </c>
      <c r="B177" s="34"/>
      <c r="C177" s="82">
        <v>45058</v>
      </c>
      <c r="D177" s="42" t="s">
        <v>236</v>
      </c>
      <c r="E177" s="43" t="s">
        <v>70</v>
      </c>
      <c r="F177" s="44">
        <v>631763</v>
      </c>
      <c r="G177" s="44">
        <v>141542</v>
      </c>
      <c r="H177" s="38" t="s">
        <v>18</v>
      </c>
      <c r="I177" s="83">
        <v>1</v>
      </c>
      <c r="J177" s="45">
        <v>0</v>
      </c>
      <c r="K177" s="45">
        <v>1</v>
      </c>
      <c r="L177" s="45"/>
      <c r="M177" s="45"/>
      <c r="N177" s="45"/>
      <c r="O177" s="84">
        <f t="shared" si="5"/>
        <v>1</v>
      </c>
    </row>
    <row r="178" spans="1:15" x14ac:dyDescent="0.35">
      <c r="A178" s="16" t="s">
        <v>260</v>
      </c>
      <c r="B178" s="34"/>
      <c r="C178" s="82">
        <v>45086</v>
      </c>
      <c r="D178" s="42" t="s">
        <v>261</v>
      </c>
      <c r="E178" s="43" t="s">
        <v>73</v>
      </c>
      <c r="F178" s="44">
        <v>636229</v>
      </c>
      <c r="G178" s="44">
        <v>150881</v>
      </c>
      <c r="H178" s="38" t="s">
        <v>18</v>
      </c>
      <c r="I178" s="83">
        <v>1</v>
      </c>
      <c r="J178" s="45">
        <v>0</v>
      </c>
      <c r="K178" s="45">
        <v>1</v>
      </c>
      <c r="L178" s="45"/>
      <c r="M178" s="45"/>
      <c r="N178" s="45"/>
      <c r="O178" s="84">
        <f t="shared" si="5"/>
        <v>1</v>
      </c>
    </row>
    <row r="179" spans="1:15" x14ac:dyDescent="0.35">
      <c r="A179" s="38" t="s">
        <v>324</v>
      </c>
      <c r="B179" s="85"/>
      <c r="C179" s="40">
        <v>45272</v>
      </c>
      <c r="D179" s="42" t="s">
        <v>941</v>
      </c>
      <c r="E179" s="42" t="s">
        <v>101</v>
      </c>
      <c r="F179" s="44">
        <v>633247</v>
      </c>
      <c r="G179" s="44">
        <v>155974</v>
      </c>
      <c r="H179" s="38" t="s">
        <v>18</v>
      </c>
      <c r="I179" s="83">
        <v>1</v>
      </c>
      <c r="J179" s="45">
        <v>0</v>
      </c>
      <c r="K179" s="45">
        <v>1</v>
      </c>
      <c r="L179" s="45"/>
      <c r="M179" s="45"/>
      <c r="N179" s="45"/>
      <c r="O179" s="84">
        <f t="shared" si="5"/>
        <v>1</v>
      </c>
    </row>
    <row r="180" spans="1:15" x14ac:dyDescent="0.35">
      <c r="A180" s="16" t="s">
        <v>246</v>
      </c>
      <c r="B180" s="34"/>
      <c r="C180" s="82">
        <v>45069</v>
      </c>
      <c r="D180" s="42" t="s">
        <v>247</v>
      </c>
      <c r="E180" s="43" t="s">
        <v>158</v>
      </c>
      <c r="F180" s="44">
        <v>630325</v>
      </c>
      <c r="G180" s="44">
        <v>145581</v>
      </c>
      <c r="H180" s="38" t="s">
        <v>18</v>
      </c>
      <c r="I180" s="83">
        <v>1</v>
      </c>
      <c r="J180" s="45">
        <v>0</v>
      </c>
      <c r="K180" s="45">
        <v>1</v>
      </c>
      <c r="L180" s="45"/>
      <c r="M180" s="45"/>
      <c r="N180" s="45"/>
      <c r="O180" s="84">
        <f t="shared" si="5"/>
        <v>1</v>
      </c>
    </row>
    <row r="181" spans="1:15" x14ac:dyDescent="0.35">
      <c r="A181" s="16" t="s">
        <v>343</v>
      </c>
      <c r="B181" s="34"/>
      <c r="C181" s="82">
        <v>45314</v>
      </c>
      <c r="D181" s="42" t="s">
        <v>323</v>
      </c>
      <c r="E181" s="43" t="s">
        <v>70</v>
      </c>
      <c r="F181" s="44">
        <v>631466</v>
      </c>
      <c r="G181" s="44">
        <v>141829</v>
      </c>
      <c r="H181" s="38" t="s">
        <v>18</v>
      </c>
      <c r="I181" s="83">
        <v>4</v>
      </c>
      <c r="J181" s="45">
        <v>0</v>
      </c>
      <c r="K181" s="45">
        <v>2</v>
      </c>
      <c r="L181" s="45">
        <v>2</v>
      </c>
      <c r="M181" s="45"/>
      <c r="N181" s="45"/>
      <c r="O181" s="84">
        <f t="shared" si="5"/>
        <v>4</v>
      </c>
    </row>
    <row r="182" spans="1:15" x14ac:dyDescent="0.35">
      <c r="A182" s="16" t="s">
        <v>325</v>
      </c>
      <c r="B182" s="34"/>
      <c r="C182" s="82">
        <v>45275</v>
      </c>
      <c r="D182" s="42" t="s">
        <v>326</v>
      </c>
      <c r="E182" s="43" t="s">
        <v>312</v>
      </c>
      <c r="F182" s="44">
        <v>633379</v>
      </c>
      <c r="G182" s="44">
        <v>146144</v>
      </c>
      <c r="H182" s="38" t="s">
        <v>18</v>
      </c>
      <c r="I182" s="83">
        <v>1</v>
      </c>
      <c r="J182" s="45">
        <v>0</v>
      </c>
      <c r="K182" s="45">
        <v>1</v>
      </c>
      <c r="L182" s="45"/>
      <c r="M182" s="45"/>
      <c r="N182" s="45"/>
      <c r="O182" s="84">
        <f t="shared" si="5"/>
        <v>1</v>
      </c>
    </row>
    <row r="183" spans="1:15" x14ac:dyDescent="0.35">
      <c r="A183" s="16" t="s">
        <v>443</v>
      </c>
      <c r="B183" s="34" t="s">
        <v>444</v>
      </c>
      <c r="C183" s="82">
        <v>45534</v>
      </c>
      <c r="D183" s="42" t="s">
        <v>445</v>
      </c>
      <c r="E183" s="43" t="s">
        <v>446</v>
      </c>
      <c r="F183" s="44">
        <v>630109</v>
      </c>
      <c r="G183" s="44">
        <v>156790</v>
      </c>
      <c r="H183" s="38" t="s">
        <v>18</v>
      </c>
      <c r="I183" s="83">
        <v>8</v>
      </c>
      <c r="J183" s="45">
        <v>0</v>
      </c>
      <c r="K183" s="45">
        <v>4</v>
      </c>
      <c r="L183" s="45">
        <v>4</v>
      </c>
      <c r="M183" s="45"/>
      <c r="N183" s="45"/>
      <c r="O183" s="84">
        <f t="shared" si="5"/>
        <v>8</v>
      </c>
    </row>
    <row r="184" spans="1:15" ht="29" x14ac:dyDescent="0.35">
      <c r="A184" s="16" t="s">
        <v>443</v>
      </c>
      <c r="B184" s="34" t="s">
        <v>551</v>
      </c>
      <c r="C184" s="82">
        <v>45534</v>
      </c>
      <c r="D184" s="42" t="s">
        <v>552</v>
      </c>
      <c r="E184" s="43" t="s">
        <v>446</v>
      </c>
      <c r="F184" s="44">
        <v>630109</v>
      </c>
      <c r="G184" s="44">
        <v>156790</v>
      </c>
      <c r="H184" s="38" t="s">
        <v>18</v>
      </c>
      <c r="I184" s="34">
        <v>8</v>
      </c>
      <c r="J184" s="45">
        <v>0</v>
      </c>
      <c r="K184" s="45">
        <v>4</v>
      </c>
      <c r="L184" s="45">
        <v>4</v>
      </c>
      <c r="M184" s="45"/>
      <c r="N184" s="45"/>
      <c r="O184" s="84"/>
    </row>
    <row r="185" spans="1:15" x14ac:dyDescent="0.35">
      <c r="A185" s="16" t="s">
        <v>194</v>
      </c>
      <c r="B185" s="34"/>
      <c r="C185" s="82">
        <v>45097</v>
      </c>
      <c r="D185" s="42" t="s">
        <v>195</v>
      </c>
      <c r="E185" s="43" t="s">
        <v>70</v>
      </c>
      <c r="F185" s="44">
        <v>631872</v>
      </c>
      <c r="G185" s="44">
        <v>141517</v>
      </c>
      <c r="H185" s="38" t="s">
        <v>25</v>
      </c>
      <c r="I185" s="83">
        <v>3</v>
      </c>
      <c r="J185" s="45">
        <v>3</v>
      </c>
      <c r="K185" s="45"/>
      <c r="L185" s="45"/>
      <c r="M185" s="45"/>
      <c r="N185" s="45"/>
      <c r="O185" s="84">
        <f t="shared" ref="O185:O216" si="6">SUM(J185:N185)</f>
        <v>3</v>
      </c>
    </row>
    <row r="186" spans="1:15" x14ac:dyDescent="0.35">
      <c r="A186" s="16" t="s">
        <v>350</v>
      </c>
      <c r="B186" s="34"/>
      <c r="C186" s="82">
        <v>45324</v>
      </c>
      <c r="D186" s="42" t="s">
        <v>351</v>
      </c>
      <c r="E186" s="43" t="s">
        <v>24</v>
      </c>
      <c r="F186" s="44">
        <v>625920</v>
      </c>
      <c r="G186" s="44">
        <v>142307</v>
      </c>
      <c r="H186" s="38" t="s">
        <v>18</v>
      </c>
      <c r="I186" s="83">
        <v>8</v>
      </c>
      <c r="J186" s="45">
        <v>4</v>
      </c>
      <c r="K186" s="45">
        <v>4</v>
      </c>
      <c r="L186" s="45"/>
      <c r="M186" s="45"/>
      <c r="N186" s="45"/>
      <c r="O186" s="84">
        <f t="shared" si="6"/>
        <v>8</v>
      </c>
    </row>
    <row r="187" spans="1:15" x14ac:dyDescent="0.35">
      <c r="A187" s="16" t="s">
        <v>298</v>
      </c>
      <c r="B187" s="34"/>
      <c r="C187" s="82">
        <v>45155</v>
      </c>
      <c r="D187" s="42" t="s">
        <v>299</v>
      </c>
      <c r="E187" s="43" t="s">
        <v>70</v>
      </c>
      <c r="F187" s="44">
        <v>630462</v>
      </c>
      <c r="G187" s="44">
        <v>143482</v>
      </c>
      <c r="H187" s="38" t="s">
        <v>18</v>
      </c>
      <c r="I187" s="83">
        <v>1</v>
      </c>
      <c r="J187" s="45">
        <v>0</v>
      </c>
      <c r="K187" s="45">
        <v>1</v>
      </c>
      <c r="L187" s="45"/>
      <c r="M187" s="45"/>
      <c r="N187" s="45"/>
      <c r="O187" s="84">
        <f t="shared" si="6"/>
        <v>1</v>
      </c>
    </row>
    <row r="188" spans="1:15" ht="29" x14ac:dyDescent="0.35">
      <c r="A188" s="16" t="s">
        <v>313</v>
      </c>
      <c r="B188" s="34"/>
      <c r="C188" s="82">
        <v>45231</v>
      </c>
      <c r="D188" s="42" t="s">
        <v>314</v>
      </c>
      <c r="E188" s="43" t="s">
        <v>70</v>
      </c>
      <c r="F188" s="44">
        <v>629553</v>
      </c>
      <c r="G188" s="44">
        <v>142196</v>
      </c>
      <c r="H188" s="38" t="s">
        <v>18</v>
      </c>
      <c r="I188" s="83">
        <v>2</v>
      </c>
      <c r="J188" s="45">
        <v>0</v>
      </c>
      <c r="K188" s="45">
        <v>2</v>
      </c>
      <c r="L188" s="45"/>
      <c r="M188" s="45"/>
      <c r="N188" s="45"/>
      <c r="O188" s="84">
        <f t="shared" si="6"/>
        <v>2</v>
      </c>
    </row>
    <row r="189" spans="1:15" x14ac:dyDescent="0.35">
      <c r="A189" s="16" t="s">
        <v>48</v>
      </c>
      <c r="B189" s="34"/>
      <c r="C189" s="82">
        <v>45434</v>
      </c>
      <c r="D189" s="42" t="s">
        <v>49</v>
      </c>
      <c r="E189" s="43" t="s">
        <v>31</v>
      </c>
      <c r="F189" s="44">
        <v>629178</v>
      </c>
      <c r="G189" s="44">
        <v>158428</v>
      </c>
      <c r="H189" s="38" t="s">
        <v>25</v>
      </c>
      <c r="I189" s="83">
        <v>3</v>
      </c>
      <c r="J189" s="45">
        <v>3</v>
      </c>
      <c r="K189" s="45"/>
      <c r="L189" s="45"/>
      <c r="M189" s="45"/>
      <c r="N189" s="45"/>
      <c r="O189" s="84">
        <f t="shared" si="6"/>
        <v>3</v>
      </c>
    </row>
    <row r="190" spans="1:15" x14ac:dyDescent="0.35">
      <c r="A190" s="16" t="s">
        <v>404</v>
      </c>
      <c r="B190" s="34"/>
      <c r="C190" s="82">
        <v>45260</v>
      </c>
      <c r="D190" s="42" t="s">
        <v>405</v>
      </c>
      <c r="E190" s="43" t="s">
        <v>238</v>
      </c>
      <c r="F190" s="44">
        <v>625824</v>
      </c>
      <c r="G190" s="44">
        <v>148234</v>
      </c>
      <c r="H190" s="38" t="s">
        <v>25</v>
      </c>
      <c r="I190" s="83">
        <v>1</v>
      </c>
      <c r="J190" s="45">
        <v>1</v>
      </c>
      <c r="K190" s="45"/>
      <c r="L190" s="45"/>
      <c r="M190" s="45"/>
      <c r="N190" s="45"/>
      <c r="O190" s="84">
        <f t="shared" si="6"/>
        <v>1</v>
      </c>
    </row>
    <row r="191" spans="1:15" x14ac:dyDescent="0.35">
      <c r="A191" s="16" t="s">
        <v>285</v>
      </c>
      <c r="B191" s="34"/>
      <c r="C191" s="82">
        <v>45113</v>
      </c>
      <c r="D191" s="42" t="s">
        <v>286</v>
      </c>
      <c r="E191" s="43" t="s">
        <v>158</v>
      </c>
      <c r="F191" s="44">
        <v>629807</v>
      </c>
      <c r="G191" s="44">
        <v>145240</v>
      </c>
      <c r="H191" s="38" t="s">
        <v>18</v>
      </c>
      <c r="I191" s="83">
        <v>1</v>
      </c>
      <c r="J191" s="45">
        <v>0</v>
      </c>
      <c r="K191" s="45">
        <v>1</v>
      </c>
      <c r="L191" s="45"/>
      <c r="M191" s="45"/>
      <c r="N191" s="45"/>
      <c r="O191" s="84">
        <f t="shared" si="6"/>
        <v>1</v>
      </c>
    </row>
    <row r="192" spans="1:15" x14ac:dyDescent="0.35">
      <c r="A192" s="16" t="s">
        <v>287</v>
      </c>
      <c r="B192" s="34"/>
      <c r="C192" s="82">
        <v>45114</v>
      </c>
      <c r="D192" s="42" t="s">
        <v>288</v>
      </c>
      <c r="E192" s="43" t="s">
        <v>238</v>
      </c>
      <c r="F192" s="44">
        <v>626105</v>
      </c>
      <c r="G192" s="44">
        <v>148386</v>
      </c>
      <c r="H192" s="38" t="s">
        <v>18</v>
      </c>
      <c r="I192" s="83">
        <v>1</v>
      </c>
      <c r="J192" s="45">
        <v>0</v>
      </c>
      <c r="K192" s="45">
        <v>1</v>
      </c>
      <c r="L192" s="45"/>
      <c r="M192" s="45"/>
      <c r="N192" s="45"/>
      <c r="O192" s="84">
        <f t="shared" si="6"/>
        <v>1</v>
      </c>
    </row>
    <row r="193" spans="1:15" x14ac:dyDescent="0.35">
      <c r="A193" s="16" t="s">
        <v>375</v>
      </c>
      <c r="B193" s="34"/>
      <c r="C193" s="82">
        <v>45358</v>
      </c>
      <c r="D193" s="42" t="s">
        <v>376</v>
      </c>
      <c r="E193" s="43" t="s">
        <v>243</v>
      </c>
      <c r="F193" s="44">
        <v>636819</v>
      </c>
      <c r="G193" s="44">
        <v>155665</v>
      </c>
      <c r="H193" s="38" t="s">
        <v>18</v>
      </c>
      <c r="I193" s="83">
        <v>1</v>
      </c>
      <c r="J193" s="45">
        <v>1</v>
      </c>
      <c r="K193" s="45"/>
      <c r="L193" s="45"/>
      <c r="M193" s="45"/>
      <c r="N193" s="45"/>
      <c r="O193" s="84">
        <f t="shared" si="6"/>
        <v>1</v>
      </c>
    </row>
    <row r="194" spans="1:15" x14ac:dyDescent="0.35">
      <c r="A194" s="16" t="s">
        <v>422</v>
      </c>
      <c r="B194" s="34"/>
      <c r="C194" s="82">
        <v>45475</v>
      </c>
      <c r="D194" s="42" t="s">
        <v>330</v>
      </c>
      <c r="E194" s="43" t="s">
        <v>62</v>
      </c>
      <c r="F194" s="44">
        <v>625253</v>
      </c>
      <c r="G194" s="44">
        <v>161730</v>
      </c>
      <c r="H194" s="38" t="s">
        <v>18</v>
      </c>
      <c r="I194" s="83">
        <v>1</v>
      </c>
      <c r="J194" s="45">
        <v>0</v>
      </c>
      <c r="K194" s="45">
        <v>1</v>
      </c>
      <c r="L194" s="45"/>
      <c r="M194" s="45"/>
      <c r="N194" s="45"/>
      <c r="O194" s="84">
        <f t="shared" si="6"/>
        <v>1</v>
      </c>
    </row>
    <row r="195" spans="1:15" x14ac:dyDescent="0.35">
      <c r="A195" s="16" t="s">
        <v>290</v>
      </c>
      <c r="B195" s="34"/>
      <c r="C195" s="82">
        <v>45128</v>
      </c>
      <c r="D195" s="42" t="s">
        <v>291</v>
      </c>
      <c r="E195" s="43" t="s">
        <v>70</v>
      </c>
      <c r="F195" s="44">
        <v>631316</v>
      </c>
      <c r="G195" s="44">
        <v>141955</v>
      </c>
      <c r="H195" s="38" t="s">
        <v>18</v>
      </c>
      <c r="I195" s="83">
        <v>1</v>
      </c>
      <c r="J195" s="45">
        <v>0</v>
      </c>
      <c r="K195" s="45">
        <v>1</v>
      </c>
      <c r="L195" s="45"/>
      <c r="M195" s="45"/>
      <c r="N195" s="45"/>
      <c r="O195" s="84">
        <f t="shared" si="6"/>
        <v>1</v>
      </c>
    </row>
    <row r="196" spans="1:15" x14ac:dyDescent="0.35">
      <c r="A196" s="16" t="s">
        <v>327</v>
      </c>
      <c r="B196" s="34"/>
      <c r="C196" s="82">
        <v>45275</v>
      </c>
      <c r="D196" s="42" t="s">
        <v>328</v>
      </c>
      <c r="E196" s="43" t="s">
        <v>238</v>
      </c>
      <c r="F196" s="44">
        <v>625730</v>
      </c>
      <c r="G196" s="44">
        <v>148087</v>
      </c>
      <c r="H196" s="38" t="s">
        <v>18</v>
      </c>
      <c r="I196" s="83">
        <v>1</v>
      </c>
      <c r="J196" s="45">
        <v>0</v>
      </c>
      <c r="K196" s="45">
        <v>1</v>
      </c>
      <c r="L196" s="45"/>
      <c r="M196" s="45"/>
      <c r="N196" s="45"/>
      <c r="O196" s="84">
        <f t="shared" si="6"/>
        <v>1</v>
      </c>
    </row>
    <row r="197" spans="1:15" x14ac:dyDescent="0.35">
      <c r="A197" s="16" t="s">
        <v>377</v>
      </c>
      <c r="B197" s="34"/>
      <c r="C197" s="82">
        <v>45371</v>
      </c>
      <c r="D197" s="42" t="s">
        <v>378</v>
      </c>
      <c r="E197" s="43" t="s">
        <v>373</v>
      </c>
      <c r="F197" s="44">
        <v>637460</v>
      </c>
      <c r="G197" s="44">
        <v>152045</v>
      </c>
      <c r="H197" s="38" t="s">
        <v>18</v>
      </c>
      <c r="I197" s="83">
        <v>1</v>
      </c>
      <c r="J197" s="45">
        <v>0</v>
      </c>
      <c r="K197" s="45">
        <v>1</v>
      </c>
      <c r="L197" s="45"/>
      <c r="M197" s="45"/>
      <c r="N197" s="45"/>
      <c r="O197" s="84">
        <f t="shared" si="6"/>
        <v>1</v>
      </c>
    </row>
    <row r="198" spans="1:15" x14ac:dyDescent="0.35">
      <c r="A198" s="16" t="s">
        <v>530</v>
      </c>
      <c r="B198" s="34"/>
      <c r="C198" s="82">
        <v>45708</v>
      </c>
      <c r="D198" s="42" t="s">
        <v>531</v>
      </c>
      <c r="E198" s="43" t="s">
        <v>354</v>
      </c>
      <c r="F198" s="44">
        <v>637991</v>
      </c>
      <c r="G198" s="44">
        <v>148680</v>
      </c>
      <c r="H198" s="38" t="s">
        <v>18</v>
      </c>
      <c r="I198" s="83">
        <v>1</v>
      </c>
      <c r="J198" s="45">
        <v>0</v>
      </c>
      <c r="K198" s="45">
        <v>1</v>
      </c>
      <c r="L198" s="45"/>
      <c r="M198" s="45"/>
      <c r="N198" s="45"/>
      <c r="O198" s="84">
        <f t="shared" si="6"/>
        <v>1</v>
      </c>
    </row>
    <row r="199" spans="1:15" x14ac:dyDescent="0.35">
      <c r="A199" s="16" t="s">
        <v>200</v>
      </c>
      <c r="B199" s="34"/>
      <c r="C199" s="82">
        <v>45147</v>
      </c>
      <c r="D199" s="42" t="s">
        <v>201</v>
      </c>
      <c r="E199" s="43" t="s">
        <v>70</v>
      </c>
      <c r="F199" s="44">
        <v>630778</v>
      </c>
      <c r="G199" s="44">
        <v>140500</v>
      </c>
      <c r="H199" s="38" t="s">
        <v>25</v>
      </c>
      <c r="I199" s="83">
        <v>1</v>
      </c>
      <c r="J199" s="45">
        <v>1</v>
      </c>
      <c r="K199" s="45"/>
      <c r="L199" s="45"/>
      <c r="M199" s="45"/>
      <c r="N199" s="45"/>
      <c r="O199" s="84">
        <f t="shared" si="6"/>
        <v>1</v>
      </c>
    </row>
    <row r="200" spans="1:15" x14ac:dyDescent="0.35">
      <c r="A200" s="16" t="s">
        <v>202</v>
      </c>
      <c r="B200" s="34"/>
      <c r="C200" s="82">
        <v>45147</v>
      </c>
      <c r="D200" s="42" t="s">
        <v>203</v>
      </c>
      <c r="E200" s="43" t="s">
        <v>70</v>
      </c>
      <c r="F200" s="44">
        <v>630875</v>
      </c>
      <c r="G200" s="44">
        <v>140506</v>
      </c>
      <c r="H200" s="38" t="s">
        <v>25</v>
      </c>
      <c r="I200" s="83">
        <v>1</v>
      </c>
      <c r="J200" s="45">
        <v>1</v>
      </c>
      <c r="K200" s="45"/>
      <c r="L200" s="45"/>
      <c r="M200" s="45"/>
      <c r="N200" s="45"/>
      <c r="O200" s="84">
        <f t="shared" si="6"/>
        <v>1</v>
      </c>
    </row>
    <row r="201" spans="1:15" x14ac:dyDescent="0.35">
      <c r="A201" s="16" t="s">
        <v>520</v>
      </c>
      <c r="B201" s="34"/>
      <c r="C201" s="82">
        <v>45210</v>
      </c>
      <c r="D201" s="42" t="s">
        <v>521</v>
      </c>
      <c r="E201" s="43" t="s">
        <v>519</v>
      </c>
      <c r="F201" s="44">
        <v>624384</v>
      </c>
      <c r="G201" s="44">
        <v>157858</v>
      </c>
      <c r="H201" s="38" t="s">
        <v>25</v>
      </c>
      <c r="I201" s="83">
        <v>1</v>
      </c>
      <c r="J201" s="45">
        <v>1</v>
      </c>
      <c r="K201" s="45"/>
      <c r="L201" s="45"/>
      <c r="M201" s="45"/>
      <c r="N201" s="45"/>
      <c r="O201" s="84">
        <f t="shared" si="6"/>
        <v>1</v>
      </c>
    </row>
    <row r="202" spans="1:15" x14ac:dyDescent="0.35">
      <c r="A202" s="16" t="s">
        <v>304</v>
      </c>
      <c r="B202" s="34"/>
      <c r="C202" s="82">
        <v>45197</v>
      </c>
      <c r="D202" s="42" t="s">
        <v>305</v>
      </c>
      <c r="E202" s="43" t="s">
        <v>70</v>
      </c>
      <c r="F202" s="44">
        <v>631786</v>
      </c>
      <c r="G202" s="44">
        <v>141636</v>
      </c>
      <c r="H202" s="38" t="s">
        <v>18</v>
      </c>
      <c r="I202" s="83">
        <v>1</v>
      </c>
      <c r="J202" s="45">
        <v>0</v>
      </c>
      <c r="K202" s="45">
        <v>1</v>
      </c>
      <c r="L202" s="45"/>
      <c r="M202" s="45"/>
      <c r="N202" s="45"/>
      <c r="O202" s="84">
        <f t="shared" si="6"/>
        <v>1</v>
      </c>
    </row>
    <row r="203" spans="1:15" ht="29" x14ac:dyDescent="0.35">
      <c r="A203" s="16" t="s">
        <v>300</v>
      </c>
      <c r="B203" s="34"/>
      <c r="C203" s="82">
        <v>45167</v>
      </c>
      <c r="D203" s="42" t="s">
        <v>301</v>
      </c>
      <c r="E203" s="43" t="s">
        <v>84</v>
      </c>
      <c r="F203" s="44">
        <v>636560</v>
      </c>
      <c r="G203" s="44">
        <v>144524</v>
      </c>
      <c r="H203" s="38" t="s">
        <v>18</v>
      </c>
      <c r="I203" s="83">
        <v>1</v>
      </c>
      <c r="J203" s="45">
        <v>0</v>
      </c>
      <c r="K203" s="45">
        <v>1</v>
      </c>
      <c r="L203" s="45"/>
      <c r="M203" s="45"/>
      <c r="N203" s="45"/>
      <c r="O203" s="84">
        <f t="shared" si="6"/>
        <v>1</v>
      </c>
    </row>
    <row r="204" spans="1:15" x14ac:dyDescent="0.35">
      <c r="A204" s="16" t="s">
        <v>522</v>
      </c>
      <c r="B204" s="34"/>
      <c r="C204" s="82">
        <v>45212</v>
      </c>
      <c r="D204" s="42" t="s">
        <v>523</v>
      </c>
      <c r="E204" s="43" t="s">
        <v>519</v>
      </c>
      <c r="F204" s="44">
        <v>624391</v>
      </c>
      <c r="G204" s="44">
        <v>157516</v>
      </c>
      <c r="H204" s="38" t="s">
        <v>25</v>
      </c>
      <c r="I204" s="83">
        <v>1</v>
      </c>
      <c r="J204" s="45">
        <v>1</v>
      </c>
      <c r="K204" s="45"/>
      <c r="L204" s="45"/>
      <c r="M204" s="45"/>
      <c r="N204" s="45"/>
      <c r="O204" s="84">
        <f t="shared" si="6"/>
        <v>1</v>
      </c>
    </row>
    <row r="205" spans="1:15" x14ac:dyDescent="0.35">
      <c r="A205" s="16" t="s">
        <v>383</v>
      </c>
      <c r="B205" s="34"/>
      <c r="C205" s="82">
        <v>45422</v>
      </c>
      <c r="D205" s="42" t="s">
        <v>384</v>
      </c>
      <c r="E205" s="43" t="s">
        <v>373</v>
      </c>
      <c r="F205" s="44">
        <v>637659</v>
      </c>
      <c r="G205" s="44">
        <v>151445</v>
      </c>
      <c r="H205" s="38" t="s">
        <v>18</v>
      </c>
      <c r="I205" s="83">
        <v>1</v>
      </c>
      <c r="J205" s="45">
        <v>1</v>
      </c>
      <c r="K205" s="45"/>
      <c r="L205" s="45"/>
      <c r="M205" s="45"/>
      <c r="N205" s="45"/>
      <c r="O205" s="84">
        <f t="shared" si="6"/>
        <v>1</v>
      </c>
    </row>
    <row r="206" spans="1:15" x14ac:dyDescent="0.35">
      <c r="A206" s="16" t="s">
        <v>222</v>
      </c>
      <c r="B206" s="34"/>
      <c r="C206" s="82">
        <v>45356</v>
      </c>
      <c r="D206" s="42" t="s">
        <v>223</v>
      </c>
      <c r="E206" s="43" t="s">
        <v>70</v>
      </c>
      <c r="F206" s="44">
        <v>630082</v>
      </c>
      <c r="G206" s="44">
        <v>140554</v>
      </c>
      <c r="H206" s="38" t="s">
        <v>25</v>
      </c>
      <c r="I206" s="83">
        <v>2</v>
      </c>
      <c r="J206" s="45">
        <v>2</v>
      </c>
      <c r="K206" s="45"/>
      <c r="L206" s="45"/>
      <c r="M206" s="45"/>
      <c r="N206" s="45"/>
      <c r="O206" s="84">
        <f t="shared" si="6"/>
        <v>2</v>
      </c>
    </row>
    <row r="207" spans="1:15" x14ac:dyDescent="0.35">
      <c r="A207" s="16" t="s">
        <v>322</v>
      </c>
      <c r="B207" s="34"/>
      <c r="C207" s="82">
        <v>45259</v>
      </c>
      <c r="D207" s="42" t="s">
        <v>323</v>
      </c>
      <c r="E207" s="43" t="s">
        <v>73</v>
      </c>
      <c r="F207" s="44">
        <v>637688</v>
      </c>
      <c r="G207" s="44">
        <v>152635</v>
      </c>
      <c r="H207" s="38" t="s">
        <v>18</v>
      </c>
      <c r="I207" s="83">
        <v>1</v>
      </c>
      <c r="J207" s="45">
        <v>0</v>
      </c>
      <c r="K207" s="45">
        <v>1</v>
      </c>
      <c r="L207" s="45"/>
      <c r="M207" s="45"/>
      <c r="N207" s="45"/>
      <c r="O207" s="84">
        <f t="shared" si="6"/>
        <v>1</v>
      </c>
    </row>
    <row r="208" spans="1:15" x14ac:dyDescent="0.35">
      <c r="A208" s="16" t="s">
        <v>315</v>
      </c>
      <c r="B208" s="34"/>
      <c r="C208" s="82">
        <v>45239</v>
      </c>
      <c r="D208" s="42" t="s">
        <v>316</v>
      </c>
      <c r="E208" s="43" t="s">
        <v>158</v>
      </c>
      <c r="F208" s="44">
        <v>630139</v>
      </c>
      <c r="G208" s="44">
        <v>145831</v>
      </c>
      <c r="H208" s="38" t="s">
        <v>18</v>
      </c>
      <c r="I208" s="83">
        <v>1</v>
      </c>
      <c r="J208" s="45">
        <v>0</v>
      </c>
      <c r="K208" s="45">
        <v>1</v>
      </c>
      <c r="L208" s="45"/>
      <c r="M208" s="45"/>
      <c r="N208" s="45"/>
      <c r="O208" s="84">
        <f t="shared" si="6"/>
        <v>1</v>
      </c>
    </row>
    <row r="209" spans="1:15" x14ac:dyDescent="0.35">
      <c r="A209" s="16" t="s">
        <v>331</v>
      </c>
      <c r="B209" s="34"/>
      <c r="C209" s="82">
        <v>45280</v>
      </c>
      <c r="D209" s="42" t="s">
        <v>332</v>
      </c>
      <c r="E209" s="43" t="s">
        <v>70</v>
      </c>
      <c r="F209" s="44">
        <v>631334</v>
      </c>
      <c r="G209" s="44">
        <v>141366</v>
      </c>
      <c r="H209" s="38" t="s">
        <v>18</v>
      </c>
      <c r="I209" s="83">
        <v>2</v>
      </c>
      <c r="J209" s="45">
        <v>0</v>
      </c>
      <c r="K209" s="45">
        <v>2</v>
      </c>
      <c r="L209" s="45"/>
      <c r="M209" s="45"/>
      <c r="N209" s="45"/>
      <c r="O209" s="84">
        <f t="shared" si="6"/>
        <v>2</v>
      </c>
    </row>
    <row r="210" spans="1:15" x14ac:dyDescent="0.35">
      <c r="A210" s="16" t="s">
        <v>344</v>
      </c>
      <c r="B210" s="34"/>
      <c r="C210" s="82">
        <v>45317</v>
      </c>
      <c r="D210" s="42" t="s">
        <v>345</v>
      </c>
      <c r="E210" s="43" t="s">
        <v>101</v>
      </c>
      <c r="F210" s="44">
        <v>633884</v>
      </c>
      <c r="G210" s="44">
        <v>156166</v>
      </c>
      <c r="H210" s="38" t="s">
        <v>18</v>
      </c>
      <c r="I210" s="83">
        <v>1</v>
      </c>
      <c r="J210" s="45">
        <v>0</v>
      </c>
      <c r="K210" s="45">
        <v>1</v>
      </c>
      <c r="L210" s="45"/>
      <c r="M210" s="45"/>
      <c r="N210" s="45"/>
      <c r="O210" s="84">
        <f t="shared" si="6"/>
        <v>1</v>
      </c>
    </row>
    <row r="211" spans="1:15" ht="29" x14ac:dyDescent="0.35">
      <c r="A211" s="16" t="s">
        <v>320</v>
      </c>
      <c r="B211" s="34"/>
      <c r="C211" s="82">
        <v>45243</v>
      </c>
      <c r="D211" s="42" t="s">
        <v>321</v>
      </c>
      <c r="E211" s="43" t="s">
        <v>177</v>
      </c>
      <c r="F211" s="44"/>
      <c r="G211" s="44"/>
      <c r="H211" s="38" t="s">
        <v>18</v>
      </c>
      <c r="I211" s="83">
        <v>1</v>
      </c>
      <c r="J211" s="45">
        <v>0</v>
      </c>
      <c r="K211" s="45">
        <v>1</v>
      </c>
      <c r="L211" s="45"/>
      <c r="M211" s="45"/>
      <c r="N211" s="45"/>
      <c r="O211" s="84">
        <f t="shared" si="6"/>
        <v>1</v>
      </c>
    </row>
    <row r="212" spans="1:15" x14ac:dyDescent="0.35">
      <c r="A212" s="16" t="s">
        <v>440</v>
      </c>
      <c r="B212" s="34"/>
      <c r="C212" s="82">
        <v>45525</v>
      </c>
      <c r="D212" s="42" t="s">
        <v>441</v>
      </c>
      <c r="E212" s="43" t="s">
        <v>442</v>
      </c>
      <c r="F212" s="44">
        <v>628987</v>
      </c>
      <c r="G212" s="44">
        <v>144339</v>
      </c>
      <c r="H212" s="38" t="s">
        <v>18</v>
      </c>
      <c r="I212" s="83">
        <v>1</v>
      </c>
      <c r="J212" s="45">
        <v>0</v>
      </c>
      <c r="K212" s="45">
        <v>1</v>
      </c>
      <c r="L212" s="45"/>
      <c r="M212" s="45"/>
      <c r="N212" s="45"/>
      <c r="O212" s="84">
        <f t="shared" si="6"/>
        <v>1</v>
      </c>
    </row>
    <row r="213" spans="1:15" x14ac:dyDescent="0.35">
      <c r="A213" s="16" t="s">
        <v>114</v>
      </c>
      <c r="B213" s="34"/>
      <c r="C213" s="82">
        <v>45371</v>
      </c>
      <c r="D213" s="42" t="s">
        <v>115</v>
      </c>
      <c r="E213" s="43" t="s">
        <v>73</v>
      </c>
      <c r="F213" s="44">
        <v>637641</v>
      </c>
      <c r="G213" s="44">
        <v>153281</v>
      </c>
      <c r="H213" s="38" t="s">
        <v>25</v>
      </c>
      <c r="I213" s="83">
        <v>1</v>
      </c>
      <c r="J213" s="45">
        <v>1</v>
      </c>
      <c r="K213" s="45"/>
      <c r="L213" s="45"/>
      <c r="M213" s="45"/>
      <c r="N213" s="45"/>
      <c r="O213" s="84">
        <f t="shared" si="6"/>
        <v>1</v>
      </c>
    </row>
    <row r="214" spans="1:15" x14ac:dyDescent="0.35">
      <c r="A214" s="16" t="s">
        <v>379</v>
      </c>
      <c r="B214" s="34"/>
      <c r="C214" s="82">
        <v>45405</v>
      </c>
      <c r="D214" s="42" t="s">
        <v>380</v>
      </c>
      <c r="E214" s="43" t="s">
        <v>73</v>
      </c>
      <c r="F214" s="44">
        <v>635723</v>
      </c>
      <c r="G214" s="44">
        <v>152080</v>
      </c>
      <c r="H214" s="38" t="s">
        <v>18</v>
      </c>
      <c r="I214" s="83">
        <v>1</v>
      </c>
      <c r="J214" s="45">
        <v>0</v>
      </c>
      <c r="K214" s="45">
        <v>1</v>
      </c>
      <c r="L214" s="45"/>
      <c r="M214" s="45"/>
      <c r="N214" s="45"/>
      <c r="O214" s="84">
        <f t="shared" si="6"/>
        <v>1</v>
      </c>
    </row>
    <row r="215" spans="1:15" x14ac:dyDescent="0.35">
      <c r="A215" s="16" t="s">
        <v>335</v>
      </c>
      <c r="B215" s="34"/>
      <c r="C215" s="82">
        <v>45280</v>
      </c>
      <c r="D215" s="42" t="s">
        <v>336</v>
      </c>
      <c r="E215" s="43" t="s">
        <v>279</v>
      </c>
      <c r="F215" s="44">
        <v>628525</v>
      </c>
      <c r="G215" s="44">
        <v>149701</v>
      </c>
      <c r="H215" s="38" t="s">
        <v>18</v>
      </c>
      <c r="I215" s="83">
        <v>2</v>
      </c>
      <c r="J215" s="45">
        <v>0</v>
      </c>
      <c r="K215" s="45">
        <v>2</v>
      </c>
      <c r="L215" s="45"/>
      <c r="M215" s="45"/>
      <c r="N215" s="45"/>
      <c r="O215" s="84">
        <f t="shared" si="6"/>
        <v>2</v>
      </c>
    </row>
    <row r="216" spans="1:15" x14ac:dyDescent="0.35">
      <c r="A216" s="16" t="s">
        <v>340</v>
      </c>
      <c r="B216" s="34"/>
      <c r="C216" s="82">
        <v>45280</v>
      </c>
      <c r="D216" s="42" t="s">
        <v>336</v>
      </c>
      <c r="E216" s="43" t="s">
        <v>279</v>
      </c>
      <c r="F216" s="44">
        <v>628525</v>
      </c>
      <c r="G216" s="44">
        <v>149701</v>
      </c>
      <c r="H216" s="38" t="s">
        <v>18</v>
      </c>
      <c r="I216" s="83">
        <v>0</v>
      </c>
      <c r="J216" s="45">
        <v>0</v>
      </c>
      <c r="K216" s="45"/>
      <c r="L216" s="45"/>
      <c r="M216" s="45"/>
      <c r="N216" s="45"/>
      <c r="O216" s="84">
        <f t="shared" si="6"/>
        <v>0</v>
      </c>
    </row>
    <row r="217" spans="1:15" x14ac:dyDescent="0.35">
      <c r="A217" s="16" t="s">
        <v>210</v>
      </c>
      <c r="B217" s="34"/>
      <c r="C217" s="82">
        <v>45271</v>
      </c>
      <c r="D217" s="42" t="s">
        <v>211</v>
      </c>
      <c r="E217" s="43" t="s">
        <v>70</v>
      </c>
      <c r="F217" s="44">
        <v>630550</v>
      </c>
      <c r="G217" s="44">
        <v>142776</v>
      </c>
      <c r="H217" s="38" t="s">
        <v>25</v>
      </c>
      <c r="I217" s="83">
        <v>2</v>
      </c>
      <c r="J217" s="45">
        <v>2</v>
      </c>
      <c r="K217" s="45"/>
      <c r="L217" s="45"/>
      <c r="M217" s="45"/>
      <c r="N217" s="45"/>
      <c r="O217" s="84">
        <f t="shared" ref="O217:O248" si="7">SUM(J217:N217)</f>
        <v>2</v>
      </c>
    </row>
    <row r="218" spans="1:15" x14ac:dyDescent="0.35">
      <c r="A218" s="16" t="s">
        <v>385</v>
      </c>
      <c r="B218" s="34"/>
      <c r="C218" s="82">
        <v>45429</v>
      </c>
      <c r="D218" s="42" t="s">
        <v>386</v>
      </c>
      <c r="E218" s="43" t="s">
        <v>387</v>
      </c>
      <c r="F218" s="44">
        <v>628552</v>
      </c>
      <c r="G218" s="44">
        <v>149429</v>
      </c>
      <c r="H218" s="38" t="s">
        <v>18</v>
      </c>
      <c r="I218" s="83">
        <v>1</v>
      </c>
      <c r="J218" s="45">
        <v>0</v>
      </c>
      <c r="K218" s="45">
        <v>1</v>
      </c>
      <c r="L218" s="45"/>
      <c r="M218" s="45"/>
      <c r="N218" s="45"/>
      <c r="O218" s="84">
        <f t="shared" si="7"/>
        <v>1</v>
      </c>
    </row>
    <row r="219" spans="1:15" x14ac:dyDescent="0.35">
      <c r="A219" s="38" t="s">
        <v>408</v>
      </c>
      <c r="B219" s="85"/>
      <c r="C219" s="40">
        <v>45461</v>
      </c>
      <c r="D219" s="42" t="s">
        <v>409</v>
      </c>
      <c r="E219" s="42" t="s">
        <v>73</v>
      </c>
      <c r="F219" s="44">
        <v>637113</v>
      </c>
      <c r="G219" s="44">
        <v>152648</v>
      </c>
      <c r="H219" s="38" t="s">
        <v>18</v>
      </c>
      <c r="I219" s="83">
        <v>1</v>
      </c>
      <c r="J219" s="45">
        <v>1</v>
      </c>
      <c r="K219" s="45"/>
      <c r="L219" s="45"/>
      <c r="M219" s="45"/>
      <c r="N219" s="45"/>
      <c r="O219" s="84">
        <f t="shared" si="7"/>
        <v>1</v>
      </c>
    </row>
    <row r="220" spans="1:15" x14ac:dyDescent="0.35">
      <c r="A220" s="16" t="s">
        <v>472</v>
      </c>
      <c r="B220" s="34"/>
      <c r="C220" s="82">
        <v>45586</v>
      </c>
      <c r="D220" s="42" t="s">
        <v>473</v>
      </c>
      <c r="E220" s="43" t="s">
        <v>312</v>
      </c>
      <c r="F220" s="44">
        <v>633645</v>
      </c>
      <c r="G220" s="44">
        <v>146360</v>
      </c>
      <c r="H220" s="38" t="s">
        <v>18</v>
      </c>
      <c r="I220" s="83">
        <v>9</v>
      </c>
      <c r="J220" s="45">
        <v>0</v>
      </c>
      <c r="K220" s="45">
        <v>4</v>
      </c>
      <c r="L220" s="45">
        <v>5</v>
      </c>
      <c r="M220" s="45"/>
      <c r="N220" s="45"/>
      <c r="O220" s="84">
        <f t="shared" si="7"/>
        <v>9</v>
      </c>
    </row>
    <row r="221" spans="1:15" x14ac:dyDescent="0.35">
      <c r="A221" s="16" t="s">
        <v>363</v>
      </c>
      <c r="B221" s="34"/>
      <c r="C221" s="82">
        <v>45348</v>
      </c>
      <c r="D221" s="42" t="s">
        <v>364</v>
      </c>
      <c r="E221" s="43" t="s">
        <v>64</v>
      </c>
      <c r="F221" s="44">
        <v>626209</v>
      </c>
      <c r="G221" s="44">
        <v>162156</v>
      </c>
      <c r="H221" s="38" t="s">
        <v>18</v>
      </c>
      <c r="I221" s="83">
        <v>1</v>
      </c>
      <c r="J221" s="45">
        <v>0</v>
      </c>
      <c r="K221" s="45">
        <v>1</v>
      </c>
      <c r="L221" s="45"/>
      <c r="M221" s="45"/>
      <c r="N221" s="45"/>
      <c r="O221" s="84">
        <f t="shared" si="7"/>
        <v>1</v>
      </c>
    </row>
    <row r="222" spans="1:15" x14ac:dyDescent="0.35">
      <c r="A222" s="16" t="s">
        <v>429</v>
      </c>
      <c r="B222" s="34"/>
      <c r="C222" s="82">
        <v>45489</v>
      </c>
      <c r="D222" s="42" t="s">
        <v>430</v>
      </c>
      <c r="E222" s="43" t="s">
        <v>431</v>
      </c>
      <c r="F222" s="44">
        <v>634724</v>
      </c>
      <c r="G222" s="44">
        <v>150178</v>
      </c>
      <c r="H222" s="38" t="s">
        <v>18</v>
      </c>
      <c r="I222" s="83">
        <v>2</v>
      </c>
      <c r="J222" s="45">
        <v>0</v>
      </c>
      <c r="K222" s="45">
        <v>2</v>
      </c>
      <c r="L222" s="45"/>
      <c r="M222" s="45"/>
      <c r="N222" s="45"/>
      <c r="O222" s="84">
        <f t="shared" si="7"/>
        <v>2</v>
      </c>
    </row>
    <row r="223" spans="1:15" x14ac:dyDescent="0.35">
      <c r="A223" s="16" t="s">
        <v>357</v>
      </c>
      <c r="B223" s="34"/>
      <c r="C223" s="82">
        <v>45337</v>
      </c>
      <c r="D223" s="42" t="s">
        <v>358</v>
      </c>
      <c r="E223" s="43" t="s">
        <v>70</v>
      </c>
      <c r="F223" s="44">
        <v>631339</v>
      </c>
      <c r="G223" s="44">
        <v>141274</v>
      </c>
      <c r="H223" s="38" t="s">
        <v>18</v>
      </c>
      <c r="I223" s="83">
        <v>0</v>
      </c>
      <c r="J223" s="45">
        <v>0</v>
      </c>
      <c r="K223" s="45"/>
      <c r="L223" s="45"/>
      <c r="M223" s="45"/>
      <c r="N223" s="45"/>
      <c r="O223" s="84">
        <f t="shared" si="7"/>
        <v>0</v>
      </c>
    </row>
    <row r="224" spans="1:15" x14ac:dyDescent="0.35">
      <c r="A224" s="16" t="s">
        <v>410</v>
      </c>
      <c r="B224" s="34"/>
      <c r="C224" s="82">
        <v>45462</v>
      </c>
      <c r="D224" s="42" t="s">
        <v>411</v>
      </c>
      <c r="E224" s="43" t="s">
        <v>73</v>
      </c>
      <c r="F224" s="44">
        <v>637718</v>
      </c>
      <c r="G224" s="44">
        <v>152384</v>
      </c>
      <c r="H224" s="38" t="s">
        <v>18</v>
      </c>
      <c r="I224" s="83">
        <v>1</v>
      </c>
      <c r="J224" s="45">
        <v>1</v>
      </c>
      <c r="K224" s="45"/>
      <c r="L224" s="45"/>
      <c r="M224" s="45"/>
      <c r="N224" s="45"/>
      <c r="O224" s="84">
        <f t="shared" si="7"/>
        <v>1</v>
      </c>
    </row>
    <row r="225" spans="1:15" x14ac:dyDescent="0.35">
      <c r="A225" s="16" t="s">
        <v>425</v>
      </c>
      <c r="B225" s="34"/>
      <c r="C225" s="82">
        <v>45485</v>
      </c>
      <c r="D225" s="42" t="s">
        <v>426</v>
      </c>
      <c r="E225" s="43" t="s">
        <v>73</v>
      </c>
      <c r="F225" s="44">
        <v>636020</v>
      </c>
      <c r="G225" s="44">
        <v>152020</v>
      </c>
      <c r="H225" s="38" t="s">
        <v>18</v>
      </c>
      <c r="I225" s="83">
        <v>1</v>
      </c>
      <c r="J225" s="45">
        <v>0</v>
      </c>
      <c r="K225" s="45">
        <v>1</v>
      </c>
      <c r="L225" s="45"/>
      <c r="M225" s="45"/>
      <c r="N225" s="45"/>
      <c r="O225" s="84">
        <f t="shared" si="7"/>
        <v>1</v>
      </c>
    </row>
    <row r="226" spans="1:15" x14ac:dyDescent="0.35">
      <c r="A226" s="38" t="s">
        <v>369</v>
      </c>
      <c r="B226" s="85"/>
      <c r="C226" s="40">
        <v>45349</v>
      </c>
      <c r="D226" s="42" t="s">
        <v>370</v>
      </c>
      <c r="E226" s="42" t="s">
        <v>75</v>
      </c>
      <c r="F226" s="44">
        <v>633025</v>
      </c>
      <c r="G226" s="44">
        <v>158281</v>
      </c>
      <c r="H226" s="38" t="s">
        <v>18</v>
      </c>
      <c r="I226" s="83">
        <v>1</v>
      </c>
      <c r="J226" s="45">
        <v>0</v>
      </c>
      <c r="K226" s="45">
        <v>1</v>
      </c>
      <c r="L226" s="45"/>
      <c r="M226" s="45"/>
      <c r="N226" s="45"/>
      <c r="O226" s="84">
        <f t="shared" si="7"/>
        <v>1</v>
      </c>
    </row>
    <row r="227" spans="1:15" x14ac:dyDescent="0.35">
      <c r="A227" s="16" t="s">
        <v>152</v>
      </c>
      <c r="B227" s="34"/>
      <c r="C227" s="82">
        <v>45275</v>
      </c>
      <c r="D227" s="42" t="s">
        <v>153</v>
      </c>
      <c r="E227" s="43" t="s">
        <v>70</v>
      </c>
      <c r="F227" s="44">
        <v>630777</v>
      </c>
      <c r="G227" s="44">
        <v>140593</v>
      </c>
      <c r="H227" s="38" t="s">
        <v>25</v>
      </c>
      <c r="I227" s="83">
        <v>0</v>
      </c>
      <c r="J227" s="45">
        <v>0</v>
      </c>
      <c r="K227" s="45"/>
      <c r="L227" s="45"/>
      <c r="M227" s="45"/>
      <c r="N227" s="45"/>
      <c r="O227" s="84">
        <f t="shared" si="7"/>
        <v>0</v>
      </c>
    </row>
    <row r="228" spans="1:15" x14ac:dyDescent="0.35">
      <c r="A228" s="16" t="s">
        <v>218</v>
      </c>
      <c r="B228" s="34"/>
      <c r="C228" s="82">
        <v>45398</v>
      </c>
      <c r="D228" s="42" t="s">
        <v>219</v>
      </c>
      <c r="E228" s="43" t="s">
        <v>70</v>
      </c>
      <c r="F228" s="44">
        <v>631030</v>
      </c>
      <c r="G228" s="44">
        <v>141823</v>
      </c>
      <c r="H228" s="38" t="s">
        <v>25</v>
      </c>
      <c r="I228" s="83">
        <v>1</v>
      </c>
      <c r="J228" s="45">
        <v>1</v>
      </c>
      <c r="K228" s="45"/>
      <c r="L228" s="45"/>
      <c r="M228" s="45"/>
      <c r="N228" s="45"/>
      <c r="O228" s="84">
        <f t="shared" si="7"/>
        <v>1</v>
      </c>
    </row>
    <row r="229" spans="1:15" x14ac:dyDescent="0.35">
      <c r="A229" s="16" t="s">
        <v>346</v>
      </c>
      <c r="B229" s="34"/>
      <c r="C229" s="82">
        <v>45321</v>
      </c>
      <c r="D229" s="42" t="s">
        <v>347</v>
      </c>
      <c r="E229" s="43" t="s">
        <v>84</v>
      </c>
      <c r="F229" s="44">
        <v>635738</v>
      </c>
      <c r="G229" s="44">
        <v>144539</v>
      </c>
      <c r="H229" s="38" t="s">
        <v>18</v>
      </c>
      <c r="I229" s="83">
        <v>1</v>
      </c>
      <c r="J229" s="45">
        <v>0</v>
      </c>
      <c r="K229" s="45">
        <v>1</v>
      </c>
      <c r="L229" s="45"/>
      <c r="M229" s="45"/>
      <c r="N229" s="45"/>
      <c r="O229" s="84">
        <f t="shared" si="7"/>
        <v>1</v>
      </c>
    </row>
    <row r="230" spans="1:15" x14ac:dyDescent="0.35">
      <c r="A230" s="16" t="s">
        <v>400</v>
      </c>
      <c r="B230" s="34"/>
      <c r="C230" s="82">
        <v>45435</v>
      </c>
      <c r="D230" s="42" t="s">
        <v>401</v>
      </c>
      <c r="E230" s="43" t="s">
        <v>75</v>
      </c>
      <c r="F230" s="44">
        <v>633034</v>
      </c>
      <c r="G230" s="44">
        <v>158246</v>
      </c>
      <c r="H230" s="38" t="s">
        <v>18</v>
      </c>
      <c r="I230" s="83">
        <v>3</v>
      </c>
      <c r="J230" s="45">
        <v>0</v>
      </c>
      <c r="K230" s="45">
        <v>3</v>
      </c>
      <c r="L230" s="45"/>
      <c r="M230" s="45"/>
      <c r="N230" s="45"/>
      <c r="O230" s="84">
        <f t="shared" si="7"/>
        <v>3</v>
      </c>
    </row>
    <row r="231" spans="1:15" x14ac:dyDescent="0.35">
      <c r="A231" s="16" t="s">
        <v>482</v>
      </c>
      <c r="B231" s="34"/>
      <c r="C231" s="82">
        <v>45624</v>
      </c>
      <c r="D231" s="42" t="s">
        <v>483</v>
      </c>
      <c r="E231" s="43" t="s">
        <v>373</v>
      </c>
      <c r="F231" s="44">
        <v>637561</v>
      </c>
      <c r="G231" s="44">
        <v>150432</v>
      </c>
      <c r="H231" s="38" t="s">
        <v>25</v>
      </c>
      <c r="I231" s="83">
        <v>1</v>
      </c>
      <c r="J231" s="45">
        <v>1</v>
      </c>
      <c r="K231" s="45"/>
      <c r="L231" s="45"/>
      <c r="M231" s="45"/>
      <c r="N231" s="45"/>
      <c r="O231" s="84">
        <f t="shared" si="7"/>
        <v>1</v>
      </c>
    </row>
    <row r="232" spans="1:15" x14ac:dyDescent="0.35">
      <c r="A232" s="16" t="s">
        <v>355</v>
      </c>
      <c r="B232" s="34"/>
      <c r="C232" s="82">
        <v>45336</v>
      </c>
      <c r="D232" s="42" t="s">
        <v>356</v>
      </c>
      <c r="E232" s="43" t="s">
        <v>70</v>
      </c>
      <c r="F232" s="44"/>
      <c r="G232" s="44"/>
      <c r="H232" s="38" t="s">
        <v>18</v>
      </c>
      <c r="I232" s="83">
        <v>3</v>
      </c>
      <c r="J232" s="45">
        <v>0</v>
      </c>
      <c r="K232" s="45">
        <v>3</v>
      </c>
      <c r="L232" s="45"/>
      <c r="M232" s="45"/>
      <c r="N232" s="45"/>
      <c r="O232" s="84">
        <f t="shared" si="7"/>
        <v>3</v>
      </c>
    </row>
    <row r="233" spans="1:15" x14ac:dyDescent="0.35">
      <c r="A233" s="16" t="s">
        <v>450</v>
      </c>
      <c r="B233" s="34"/>
      <c r="C233" s="82">
        <v>45567</v>
      </c>
      <c r="D233" s="42" t="s">
        <v>451</v>
      </c>
      <c r="E233" s="43" t="s">
        <v>434</v>
      </c>
      <c r="F233" s="44">
        <v>636656</v>
      </c>
      <c r="G233" s="44">
        <v>144482</v>
      </c>
      <c r="H233" s="38" t="s">
        <v>18</v>
      </c>
      <c r="I233" s="83">
        <v>1</v>
      </c>
      <c r="J233" s="45">
        <v>0</v>
      </c>
      <c r="K233" s="45">
        <v>1</v>
      </c>
      <c r="L233" s="45"/>
      <c r="M233" s="45"/>
      <c r="N233" s="45"/>
      <c r="O233" s="84">
        <f t="shared" si="7"/>
        <v>1</v>
      </c>
    </row>
    <row r="234" spans="1:15" x14ac:dyDescent="0.35">
      <c r="A234" s="16" t="s">
        <v>50</v>
      </c>
      <c r="B234" s="34"/>
      <c r="C234" s="82">
        <v>45469</v>
      </c>
      <c r="D234" s="42" t="s">
        <v>51</v>
      </c>
      <c r="E234" s="43" t="s">
        <v>31</v>
      </c>
      <c r="F234" s="44">
        <v>629758</v>
      </c>
      <c r="G234" s="44">
        <v>158040</v>
      </c>
      <c r="H234" s="38" t="s">
        <v>25</v>
      </c>
      <c r="I234" s="83">
        <v>1</v>
      </c>
      <c r="J234" s="45">
        <v>1</v>
      </c>
      <c r="K234" s="45"/>
      <c r="L234" s="45"/>
      <c r="M234" s="45"/>
      <c r="N234" s="45"/>
      <c r="O234" s="84">
        <f t="shared" si="7"/>
        <v>1</v>
      </c>
    </row>
    <row r="235" spans="1:15" x14ac:dyDescent="0.35">
      <c r="A235" s="16" t="s">
        <v>348</v>
      </c>
      <c r="B235" s="34"/>
      <c r="C235" s="82">
        <v>45322</v>
      </c>
      <c r="D235" s="42" t="s">
        <v>349</v>
      </c>
      <c r="E235" s="43" t="s">
        <v>158</v>
      </c>
      <c r="F235" s="44">
        <v>630041</v>
      </c>
      <c r="G235" s="44">
        <v>145029</v>
      </c>
      <c r="H235" s="38" t="s">
        <v>18</v>
      </c>
      <c r="I235" s="83">
        <v>1</v>
      </c>
      <c r="J235" s="45">
        <v>0</v>
      </c>
      <c r="K235" s="45">
        <v>1</v>
      </c>
      <c r="L235" s="45"/>
      <c r="M235" s="45"/>
      <c r="N235" s="45"/>
      <c r="O235" s="84">
        <f t="shared" si="7"/>
        <v>1</v>
      </c>
    </row>
    <row r="236" spans="1:15" x14ac:dyDescent="0.35">
      <c r="A236" s="16" t="s">
        <v>437</v>
      </c>
      <c r="B236" s="34"/>
      <c r="C236" s="82">
        <v>45509</v>
      </c>
      <c r="D236" s="42" t="s">
        <v>942</v>
      </c>
      <c r="E236" s="43" t="s">
        <v>101</v>
      </c>
      <c r="F236" s="44">
        <v>631803</v>
      </c>
      <c r="G236" s="44">
        <v>155667</v>
      </c>
      <c r="H236" s="38" t="s">
        <v>18</v>
      </c>
      <c r="I236" s="83">
        <v>2</v>
      </c>
      <c r="J236" s="45">
        <v>0</v>
      </c>
      <c r="K236" s="45">
        <v>2</v>
      </c>
      <c r="L236" s="45"/>
      <c r="M236" s="45"/>
      <c r="N236" s="45"/>
      <c r="O236" s="84">
        <f t="shared" si="7"/>
        <v>2</v>
      </c>
    </row>
    <row r="237" spans="1:15" x14ac:dyDescent="0.35">
      <c r="A237" s="16" t="s">
        <v>455</v>
      </c>
      <c r="B237" s="34"/>
      <c r="C237" s="82">
        <v>45575</v>
      </c>
      <c r="D237" s="42" t="s">
        <v>456</v>
      </c>
      <c r="E237" s="43" t="s">
        <v>209</v>
      </c>
      <c r="F237" s="44">
        <v>627521</v>
      </c>
      <c r="G237" s="44">
        <v>139263</v>
      </c>
      <c r="H237" s="38" t="s">
        <v>18</v>
      </c>
      <c r="I237" s="83">
        <v>0</v>
      </c>
      <c r="J237" s="45">
        <v>0</v>
      </c>
      <c r="K237" s="45"/>
      <c r="L237" s="45"/>
      <c r="M237" s="45"/>
      <c r="N237" s="45"/>
      <c r="O237" s="84">
        <f t="shared" si="7"/>
        <v>0</v>
      </c>
    </row>
    <row r="238" spans="1:15" x14ac:dyDescent="0.35">
      <c r="A238" s="16" t="s">
        <v>447</v>
      </c>
      <c r="B238" s="34"/>
      <c r="C238" s="82">
        <v>45558</v>
      </c>
      <c r="D238" s="42" t="s">
        <v>448</v>
      </c>
      <c r="E238" s="43" t="s">
        <v>62</v>
      </c>
      <c r="F238" s="44">
        <v>624864</v>
      </c>
      <c r="G238" s="44">
        <v>161801</v>
      </c>
      <c r="H238" s="38" t="s">
        <v>18</v>
      </c>
      <c r="I238" s="83">
        <v>0</v>
      </c>
      <c r="J238" s="45">
        <v>0</v>
      </c>
      <c r="K238" s="45"/>
      <c r="L238" s="45"/>
      <c r="M238" s="45"/>
      <c r="N238" s="45"/>
      <c r="O238" s="84">
        <f t="shared" si="7"/>
        <v>0</v>
      </c>
    </row>
    <row r="239" spans="1:15" x14ac:dyDescent="0.35">
      <c r="A239" s="16" t="s">
        <v>359</v>
      </c>
      <c r="B239" s="34"/>
      <c r="C239" s="82">
        <v>45342</v>
      </c>
      <c r="D239" s="42" t="s">
        <v>360</v>
      </c>
      <c r="E239" s="43" t="s">
        <v>70</v>
      </c>
      <c r="F239" s="44">
        <v>632111</v>
      </c>
      <c r="G239" s="44">
        <v>141581</v>
      </c>
      <c r="H239" s="38" t="s">
        <v>18</v>
      </c>
      <c r="I239" s="83">
        <v>1</v>
      </c>
      <c r="J239" s="45">
        <v>0</v>
      </c>
      <c r="K239" s="45">
        <v>1</v>
      </c>
      <c r="L239" s="45"/>
      <c r="M239" s="45"/>
      <c r="N239" s="45"/>
      <c r="O239" s="84">
        <f t="shared" si="7"/>
        <v>1</v>
      </c>
    </row>
    <row r="240" spans="1:15" x14ac:dyDescent="0.35">
      <c r="A240" s="16" t="s">
        <v>438</v>
      </c>
      <c r="B240" s="34"/>
      <c r="C240" s="82">
        <v>45511</v>
      </c>
      <c r="D240" s="42" t="s">
        <v>439</v>
      </c>
      <c r="E240" s="43" t="s">
        <v>17</v>
      </c>
      <c r="F240" s="44">
        <v>632231</v>
      </c>
      <c r="G240" s="44">
        <v>149772</v>
      </c>
      <c r="H240" s="38" t="s">
        <v>18</v>
      </c>
      <c r="I240" s="83">
        <v>1</v>
      </c>
      <c r="J240" s="45">
        <v>0</v>
      </c>
      <c r="K240" s="45">
        <v>1</v>
      </c>
      <c r="L240" s="45"/>
      <c r="M240" s="45"/>
      <c r="N240" s="45"/>
      <c r="O240" s="84">
        <f t="shared" si="7"/>
        <v>1</v>
      </c>
    </row>
    <row r="241" spans="1:15" x14ac:dyDescent="0.35">
      <c r="A241" s="16" t="s">
        <v>412</v>
      </c>
      <c r="B241" s="34"/>
      <c r="C241" s="82">
        <v>45462</v>
      </c>
      <c r="D241" s="42" t="s">
        <v>413</v>
      </c>
      <c r="E241" s="43" t="s">
        <v>75</v>
      </c>
      <c r="F241" s="44">
        <v>633132</v>
      </c>
      <c r="G241" s="44">
        <v>158083</v>
      </c>
      <c r="H241" s="38" t="s">
        <v>18</v>
      </c>
      <c r="I241" s="83">
        <v>0</v>
      </c>
      <c r="J241" s="45">
        <v>1</v>
      </c>
      <c r="K241" s="45"/>
      <c r="L241" s="45"/>
      <c r="M241" s="45"/>
      <c r="N241" s="45"/>
      <c r="O241" s="84">
        <f t="shared" si="7"/>
        <v>1</v>
      </c>
    </row>
    <row r="242" spans="1:15" x14ac:dyDescent="0.35">
      <c r="A242" s="16" t="s">
        <v>459</v>
      </c>
      <c r="B242" s="34"/>
      <c r="C242" s="82">
        <v>45576</v>
      </c>
      <c r="D242" s="42" t="s">
        <v>460</v>
      </c>
      <c r="E242" s="43" t="s">
        <v>354</v>
      </c>
      <c r="F242" s="44"/>
      <c r="G242" s="44"/>
      <c r="H242" s="38" t="s">
        <v>18</v>
      </c>
      <c r="I242" s="83">
        <v>-1</v>
      </c>
      <c r="J242" s="45">
        <v>0</v>
      </c>
      <c r="K242" s="45">
        <v>-1</v>
      </c>
      <c r="L242" s="45"/>
      <c r="M242" s="45"/>
      <c r="N242" s="45"/>
      <c r="O242" s="84">
        <f t="shared" si="7"/>
        <v>-1</v>
      </c>
    </row>
    <row r="243" spans="1:15" x14ac:dyDescent="0.35">
      <c r="A243" s="16" t="s">
        <v>432</v>
      </c>
      <c r="B243" s="34"/>
      <c r="C243" s="82">
        <v>45422</v>
      </c>
      <c r="D243" s="42" t="s">
        <v>433</v>
      </c>
      <c r="E243" s="43" t="s">
        <v>434</v>
      </c>
      <c r="F243" s="44">
        <v>637087</v>
      </c>
      <c r="G243" s="44">
        <v>144928</v>
      </c>
      <c r="H243" s="38" t="s">
        <v>25</v>
      </c>
      <c r="I243" s="83">
        <v>0</v>
      </c>
      <c r="J243" s="45">
        <v>0</v>
      </c>
      <c r="K243" s="45"/>
      <c r="L243" s="45"/>
      <c r="M243" s="45"/>
      <c r="N243" s="45"/>
      <c r="O243" s="84">
        <f t="shared" si="7"/>
        <v>0</v>
      </c>
    </row>
    <row r="244" spans="1:15" x14ac:dyDescent="0.35">
      <c r="A244" s="16" t="s">
        <v>420</v>
      </c>
      <c r="B244" s="34"/>
      <c r="C244" s="82">
        <v>45468</v>
      </c>
      <c r="D244" s="42" t="s">
        <v>160</v>
      </c>
      <c r="E244" s="43" t="s">
        <v>62</v>
      </c>
      <c r="F244" s="44">
        <v>625114</v>
      </c>
      <c r="G244" s="44">
        <v>161161</v>
      </c>
      <c r="H244" s="38" t="s">
        <v>18</v>
      </c>
      <c r="I244" s="83">
        <v>5</v>
      </c>
      <c r="J244" s="45">
        <v>0</v>
      </c>
      <c r="K244" s="45">
        <v>2</v>
      </c>
      <c r="L244" s="45">
        <v>3</v>
      </c>
      <c r="M244" s="45"/>
      <c r="N244" s="45"/>
      <c r="O244" s="84">
        <f t="shared" si="7"/>
        <v>5</v>
      </c>
    </row>
    <row r="245" spans="1:15" x14ac:dyDescent="0.35">
      <c r="A245" s="16" t="s">
        <v>395</v>
      </c>
      <c r="B245" s="34"/>
      <c r="C245" s="82">
        <v>45433</v>
      </c>
      <c r="D245" s="42" t="s">
        <v>396</v>
      </c>
      <c r="E245" s="43" t="s">
        <v>354</v>
      </c>
      <c r="F245" s="44">
        <v>637530</v>
      </c>
      <c r="G245" s="44">
        <v>147904</v>
      </c>
      <c r="H245" s="38" t="s">
        <v>18</v>
      </c>
      <c r="I245" s="83">
        <v>1</v>
      </c>
      <c r="J245" s="45">
        <v>0</v>
      </c>
      <c r="K245" s="45">
        <v>1</v>
      </c>
      <c r="L245" s="45"/>
      <c r="M245" s="45"/>
      <c r="N245" s="45"/>
      <c r="O245" s="84">
        <f t="shared" si="7"/>
        <v>1</v>
      </c>
    </row>
    <row r="246" spans="1:15" x14ac:dyDescent="0.35">
      <c r="A246" s="16" t="s">
        <v>381</v>
      </c>
      <c r="B246" s="34"/>
      <c r="C246" s="82">
        <v>45405</v>
      </c>
      <c r="D246" s="42" t="s">
        <v>382</v>
      </c>
      <c r="E246" s="43" t="s">
        <v>70</v>
      </c>
      <c r="F246" s="44">
        <v>631596</v>
      </c>
      <c r="G246" s="44">
        <v>141622</v>
      </c>
      <c r="H246" s="38" t="s">
        <v>18</v>
      </c>
      <c r="I246" s="83">
        <v>1</v>
      </c>
      <c r="J246" s="45">
        <v>0</v>
      </c>
      <c r="K246" s="45">
        <v>1</v>
      </c>
      <c r="L246" s="45"/>
      <c r="M246" s="45"/>
      <c r="N246" s="45"/>
      <c r="O246" s="84">
        <f t="shared" si="7"/>
        <v>1</v>
      </c>
    </row>
    <row r="247" spans="1:15" x14ac:dyDescent="0.35">
      <c r="A247" s="16" t="s">
        <v>461</v>
      </c>
      <c r="B247" s="34"/>
      <c r="C247" s="82">
        <v>45576</v>
      </c>
      <c r="D247" s="42" t="s">
        <v>462</v>
      </c>
      <c r="E247" s="43" t="s">
        <v>463</v>
      </c>
      <c r="F247" s="44">
        <v>624694</v>
      </c>
      <c r="G247" s="44">
        <v>148095</v>
      </c>
      <c r="H247" s="38" t="s">
        <v>18</v>
      </c>
      <c r="I247" s="83">
        <v>1</v>
      </c>
      <c r="J247" s="45">
        <v>0</v>
      </c>
      <c r="K247" s="45">
        <v>1</v>
      </c>
      <c r="L247" s="45"/>
      <c r="M247" s="45"/>
      <c r="N247" s="45"/>
      <c r="O247" s="84">
        <f t="shared" si="7"/>
        <v>1</v>
      </c>
    </row>
    <row r="248" spans="1:15" x14ac:dyDescent="0.35">
      <c r="A248" s="16" t="s">
        <v>545</v>
      </c>
      <c r="B248" s="34"/>
      <c r="C248" s="82">
        <v>45733</v>
      </c>
      <c r="D248" s="42" t="s">
        <v>546</v>
      </c>
      <c r="E248" s="43" t="s">
        <v>70</v>
      </c>
      <c r="F248" s="44">
        <v>632134</v>
      </c>
      <c r="G248" s="44">
        <v>141569</v>
      </c>
      <c r="H248" s="38" t="s">
        <v>18</v>
      </c>
      <c r="I248" s="83">
        <v>1</v>
      </c>
      <c r="J248" s="45">
        <v>0</v>
      </c>
      <c r="K248" s="45">
        <v>1</v>
      </c>
      <c r="L248" s="45"/>
      <c r="M248" s="45"/>
      <c r="N248" s="45"/>
      <c r="O248" s="84">
        <f t="shared" si="7"/>
        <v>1</v>
      </c>
    </row>
    <row r="249" spans="1:15" x14ac:dyDescent="0.35">
      <c r="A249" s="16" t="s">
        <v>423</v>
      </c>
      <c r="B249" s="34"/>
      <c r="C249" s="82">
        <v>45484</v>
      </c>
      <c r="D249" s="42" t="s">
        <v>424</v>
      </c>
      <c r="E249" s="43" t="s">
        <v>277</v>
      </c>
      <c r="F249" s="44">
        <v>626862</v>
      </c>
      <c r="G249" s="44">
        <v>153701</v>
      </c>
      <c r="H249" s="38" t="s">
        <v>18</v>
      </c>
      <c r="I249" s="83">
        <v>1</v>
      </c>
      <c r="J249" s="45">
        <v>0</v>
      </c>
      <c r="K249" s="45">
        <v>1</v>
      </c>
      <c r="L249" s="45"/>
      <c r="M249" s="45"/>
      <c r="N249" s="45"/>
      <c r="O249" s="84">
        <f t="shared" ref="O249:O280" si="8">SUM(J249:N249)</f>
        <v>1</v>
      </c>
    </row>
    <row r="250" spans="1:15" x14ac:dyDescent="0.35">
      <c r="A250" s="16" t="s">
        <v>549</v>
      </c>
      <c r="B250" s="34"/>
      <c r="C250" s="82">
        <v>45736</v>
      </c>
      <c r="D250" s="42" t="s">
        <v>550</v>
      </c>
      <c r="E250" s="43" t="s">
        <v>31</v>
      </c>
      <c r="F250" s="44">
        <v>627982</v>
      </c>
      <c r="G250" s="44">
        <v>158217</v>
      </c>
      <c r="H250" s="38" t="s">
        <v>18</v>
      </c>
      <c r="I250" s="34">
        <v>5</v>
      </c>
      <c r="J250" s="45">
        <v>0</v>
      </c>
      <c r="K250" s="45">
        <v>2</v>
      </c>
      <c r="L250" s="45">
        <v>3</v>
      </c>
      <c r="M250" s="45"/>
      <c r="N250" s="45"/>
      <c r="O250" s="84">
        <f t="shared" si="8"/>
        <v>5</v>
      </c>
    </row>
    <row r="251" spans="1:15" x14ac:dyDescent="0.35">
      <c r="A251" s="16" t="s">
        <v>402</v>
      </c>
      <c r="B251" s="34"/>
      <c r="C251" s="82">
        <v>45456</v>
      </c>
      <c r="D251" s="42" t="s">
        <v>403</v>
      </c>
      <c r="E251" s="43" t="s">
        <v>70</v>
      </c>
      <c r="F251" s="44">
        <v>631317</v>
      </c>
      <c r="G251" s="44">
        <v>142043</v>
      </c>
      <c r="H251" s="38" t="s">
        <v>18</v>
      </c>
      <c r="I251" s="83">
        <v>1</v>
      </c>
      <c r="J251" s="45">
        <v>0</v>
      </c>
      <c r="K251" s="45">
        <v>1</v>
      </c>
      <c r="L251" s="45"/>
      <c r="M251" s="45"/>
      <c r="N251" s="45"/>
      <c r="O251" s="84">
        <f t="shared" si="8"/>
        <v>1</v>
      </c>
    </row>
    <row r="252" spans="1:15" x14ac:dyDescent="0.35">
      <c r="A252" s="16" t="s">
        <v>406</v>
      </c>
      <c r="B252" s="34"/>
      <c r="C252" s="82">
        <v>45461</v>
      </c>
      <c r="D252" s="42" t="s">
        <v>407</v>
      </c>
      <c r="E252" s="43" t="s">
        <v>73</v>
      </c>
      <c r="F252" s="44">
        <v>637610</v>
      </c>
      <c r="G252" s="44">
        <v>152573</v>
      </c>
      <c r="H252" s="38" t="s">
        <v>18</v>
      </c>
      <c r="I252" s="83">
        <v>4</v>
      </c>
      <c r="J252" s="45">
        <v>0</v>
      </c>
      <c r="K252" s="45">
        <v>2</v>
      </c>
      <c r="L252" s="45">
        <v>2</v>
      </c>
      <c r="M252" s="45"/>
      <c r="N252" s="45"/>
      <c r="O252" s="84">
        <f t="shared" si="8"/>
        <v>4</v>
      </c>
    </row>
    <row r="253" spans="1:15" x14ac:dyDescent="0.35">
      <c r="A253" s="16" t="s">
        <v>228</v>
      </c>
      <c r="B253" s="34"/>
      <c r="C253" s="82">
        <v>45520</v>
      </c>
      <c r="D253" s="42" t="s">
        <v>229</v>
      </c>
      <c r="E253" s="43" t="s">
        <v>70</v>
      </c>
      <c r="F253" s="44">
        <v>631716</v>
      </c>
      <c r="G253" s="44">
        <v>141966</v>
      </c>
      <c r="H253" s="38" t="s">
        <v>25</v>
      </c>
      <c r="I253" s="83">
        <v>4</v>
      </c>
      <c r="J253" s="45">
        <v>4</v>
      </c>
      <c r="K253" s="45"/>
      <c r="L253" s="45"/>
      <c r="M253" s="45"/>
      <c r="N253" s="45"/>
      <c r="O253" s="84">
        <f t="shared" si="8"/>
        <v>4</v>
      </c>
    </row>
    <row r="254" spans="1:15" x14ac:dyDescent="0.35">
      <c r="A254" s="16" t="s">
        <v>478</v>
      </c>
      <c r="B254" s="34"/>
      <c r="C254" s="82">
        <v>45593</v>
      </c>
      <c r="D254" s="42" t="s">
        <v>479</v>
      </c>
      <c r="E254" s="43" t="s">
        <v>70</v>
      </c>
      <c r="F254" s="44">
        <v>630813</v>
      </c>
      <c r="G254" s="44">
        <v>142558</v>
      </c>
      <c r="H254" s="38" t="s">
        <v>18</v>
      </c>
      <c r="I254" s="83">
        <v>0</v>
      </c>
      <c r="J254" s="45">
        <v>0</v>
      </c>
      <c r="K254" s="45"/>
      <c r="L254" s="45"/>
      <c r="M254" s="45"/>
      <c r="N254" s="45"/>
      <c r="O254" s="84">
        <f t="shared" si="8"/>
        <v>0</v>
      </c>
    </row>
    <row r="255" spans="1:15" x14ac:dyDescent="0.35">
      <c r="A255" s="16" t="s">
        <v>435</v>
      </c>
      <c r="B255" s="34"/>
      <c r="C255" s="82">
        <v>45492</v>
      </c>
      <c r="D255" s="42" t="s">
        <v>436</v>
      </c>
      <c r="E255" s="43" t="s">
        <v>73</v>
      </c>
      <c r="F255" s="44">
        <v>637671</v>
      </c>
      <c r="G255" s="44">
        <v>153021</v>
      </c>
      <c r="H255" s="38" t="s">
        <v>18</v>
      </c>
      <c r="I255" s="83">
        <v>1</v>
      </c>
      <c r="J255" s="45">
        <v>0</v>
      </c>
      <c r="K255" s="45">
        <v>1</v>
      </c>
      <c r="L255" s="45"/>
      <c r="M255" s="45"/>
      <c r="N255" s="45"/>
      <c r="O255" s="84">
        <f t="shared" si="8"/>
        <v>1</v>
      </c>
    </row>
    <row r="256" spans="1:15" x14ac:dyDescent="0.35">
      <c r="A256" s="16" t="s">
        <v>475</v>
      </c>
      <c r="B256" s="34"/>
      <c r="C256" s="82">
        <v>45590</v>
      </c>
      <c r="D256" s="42" t="s">
        <v>476</v>
      </c>
      <c r="E256" s="43" t="s">
        <v>24</v>
      </c>
      <c r="F256" s="44">
        <v>625943</v>
      </c>
      <c r="G256" s="44">
        <v>143363</v>
      </c>
      <c r="H256" s="38" t="s">
        <v>18</v>
      </c>
      <c r="I256" s="83">
        <v>1</v>
      </c>
      <c r="J256" s="45">
        <v>0</v>
      </c>
      <c r="K256" s="45">
        <v>1</v>
      </c>
      <c r="L256" s="45"/>
      <c r="M256" s="45"/>
      <c r="N256" s="45"/>
      <c r="O256" s="84">
        <f t="shared" si="8"/>
        <v>1</v>
      </c>
    </row>
    <row r="257" spans="1:15" x14ac:dyDescent="0.35">
      <c r="A257" s="16" t="s">
        <v>540</v>
      </c>
      <c r="B257" s="34"/>
      <c r="C257" s="82">
        <v>45713</v>
      </c>
      <c r="D257" s="42" t="s">
        <v>541</v>
      </c>
      <c r="E257" s="43" t="s">
        <v>24</v>
      </c>
      <c r="F257" s="44">
        <v>624073</v>
      </c>
      <c r="G257" s="44">
        <v>141114</v>
      </c>
      <c r="H257" s="38" t="s">
        <v>18</v>
      </c>
      <c r="I257" s="83">
        <v>1</v>
      </c>
      <c r="J257" s="45">
        <v>0</v>
      </c>
      <c r="K257" s="45">
        <v>1</v>
      </c>
      <c r="L257" s="45"/>
      <c r="M257" s="45"/>
      <c r="N257" s="45"/>
      <c r="O257" s="84">
        <f t="shared" si="8"/>
        <v>1</v>
      </c>
    </row>
    <row r="258" spans="1:15" x14ac:dyDescent="0.35">
      <c r="A258" s="16" t="s">
        <v>468</v>
      </c>
      <c r="B258" s="34"/>
      <c r="C258" s="82">
        <v>45586</v>
      </c>
      <c r="D258" s="42" t="s">
        <v>469</v>
      </c>
      <c r="E258" s="43" t="s">
        <v>70</v>
      </c>
      <c r="F258" s="44">
        <v>630728</v>
      </c>
      <c r="G258" s="44">
        <v>142600</v>
      </c>
      <c r="H258" s="38" t="s">
        <v>18</v>
      </c>
      <c r="I258" s="83">
        <v>2</v>
      </c>
      <c r="J258" s="45">
        <v>0</v>
      </c>
      <c r="K258" s="45">
        <v>2</v>
      </c>
      <c r="L258" s="45"/>
      <c r="M258" s="45"/>
      <c r="N258" s="45"/>
      <c r="O258" s="84">
        <f t="shared" si="8"/>
        <v>2</v>
      </c>
    </row>
    <row r="259" spans="1:15" x14ac:dyDescent="0.35">
      <c r="A259" s="16" t="s">
        <v>457</v>
      </c>
      <c r="B259" s="34"/>
      <c r="C259" s="82">
        <v>45576</v>
      </c>
      <c r="D259" s="42" t="s">
        <v>458</v>
      </c>
      <c r="E259" s="43" t="s">
        <v>319</v>
      </c>
      <c r="F259" s="44">
        <v>627018</v>
      </c>
      <c r="G259" s="44">
        <v>145418</v>
      </c>
      <c r="H259" s="38" t="s">
        <v>18</v>
      </c>
      <c r="I259" s="83">
        <v>1</v>
      </c>
      <c r="J259" s="45">
        <v>0</v>
      </c>
      <c r="K259" s="45">
        <v>1</v>
      </c>
      <c r="L259" s="45"/>
      <c r="M259" s="45"/>
      <c r="N259" s="45"/>
      <c r="O259" s="84">
        <f t="shared" si="8"/>
        <v>1</v>
      </c>
    </row>
    <row r="260" spans="1:15" x14ac:dyDescent="0.35">
      <c r="A260" s="16" t="s">
        <v>52</v>
      </c>
      <c r="B260" s="34"/>
      <c r="C260" s="82">
        <v>45518</v>
      </c>
      <c r="D260" s="42" t="s">
        <v>53</v>
      </c>
      <c r="E260" s="43" t="s">
        <v>31</v>
      </c>
      <c r="F260" s="44">
        <v>628866</v>
      </c>
      <c r="G260" s="44">
        <v>158406</v>
      </c>
      <c r="H260" s="38" t="s">
        <v>25</v>
      </c>
      <c r="I260" s="83">
        <v>1</v>
      </c>
      <c r="J260" s="45">
        <v>1</v>
      </c>
      <c r="K260" s="45"/>
      <c r="L260" s="45"/>
      <c r="M260" s="45"/>
      <c r="N260" s="45"/>
      <c r="O260" s="84">
        <f t="shared" si="8"/>
        <v>1</v>
      </c>
    </row>
    <row r="261" spans="1:15" ht="29" x14ac:dyDescent="0.35">
      <c r="A261" s="16" t="s">
        <v>542</v>
      </c>
      <c r="B261" s="34"/>
      <c r="C261" s="82">
        <v>45730</v>
      </c>
      <c r="D261" s="42" t="s">
        <v>543</v>
      </c>
      <c r="E261" s="43" t="s">
        <v>130</v>
      </c>
      <c r="F261" s="44">
        <v>633373</v>
      </c>
      <c r="G261" s="44">
        <v>150880</v>
      </c>
      <c r="H261" s="38" t="s">
        <v>18</v>
      </c>
      <c r="I261" s="83">
        <v>0</v>
      </c>
      <c r="J261" s="45">
        <v>0</v>
      </c>
      <c r="K261" s="45"/>
      <c r="L261" s="45"/>
      <c r="M261" s="45"/>
      <c r="N261" s="45"/>
      <c r="O261" s="84">
        <f t="shared" si="8"/>
        <v>0</v>
      </c>
    </row>
    <row r="262" spans="1:15" x14ac:dyDescent="0.35">
      <c r="A262" s="16" t="s">
        <v>477</v>
      </c>
      <c r="B262" s="34"/>
      <c r="C262" s="82">
        <v>45590</v>
      </c>
      <c r="D262" s="42" t="s">
        <v>144</v>
      </c>
      <c r="E262" s="43" t="s">
        <v>73</v>
      </c>
      <c r="F262" s="44">
        <v>637712</v>
      </c>
      <c r="G262" s="44">
        <v>152425</v>
      </c>
      <c r="H262" s="38" t="s">
        <v>18</v>
      </c>
      <c r="I262" s="83">
        <v>2</v>
      </c>
      <c r="J262" s="45">
        <v>0</v>
      </c>
      <c r="K262" s="45">
        <v>2</v>
      </c>
      <c r="L262" s="45"/>
      <c r="M262" s="45"/>
      <c r="N262" s="45"/>
      <c r="O262" s="84">
        <f t="shared" si="8"/>
        <v>2</v>
      </c>
    </row>
    <row r="263" spans="1:15" x14ac:dyDescent="0.35">
      <c r="A263" s="16" t="s">
        <v>449</v>
      </c>
      <c r="B263" s="34"/>
      <c r="C263" s="82">
        <v>45562</v>
      </c>
      <c r="D263" s="42" t="s">
        <v>943</v>
      </c>
      <c r="E263" s="43" t="s">
        <v>120</v>
      </c>
      <c r="F263" s="44">
        <v>628084</v>
      </c>
      <c r="G263" s="44">
        <v>156740</v>
      </c>
      <c r="H263" s="38" t="s">
        <v>18</v>
      </c>
      <c r="I263" s="83">
        <v>1</v>
      </c>
      <c r="J263" s="45">
        <v>0</v>
      </c>
      <c r="K263" s="45">
        <v>1</v>
      </c>
      <c r="L263" s="45"/>
      <c r="M263" s="45"/>
      <c r="N263" s="45"/>
      <c r="O263" s="84">
        <f t="shared" si="8"/>
        <v>1</v>
      </c>
    </row>
    <row r="264" spans="1:15" x14ac:dyDescent="0.35">
      <c r="A264" s="16" t="s">
        <v>509</v>
      </c>
      <c r="B264" s="34"/>
      <c r="C264" s="82">
        <v>45695</v>
      </c>
      <c r="D264" s="42" t="s">
        <v>510</v>
      </c>
      <c r="E264" s="43" t="s">
        <v>70</v>
      </c>
      <c r="F264" s="44"/>
      <c r="G264" s="44"/>
      <c r="H264" s="38" t="s">
        <v>18</v>
      </c>
      <c r="I264" s="83">
        <v>0</v>
      </c>
      <c r="J264" s="45">
        <v>0</v>
      </c>
      <c r="K264" s="45"/>
      <c r="L264" s="45"/>
      <c r="M264" s="45"/>
      <c r="N264" s="45"/>
      <c r="O264" s="84">
        <f t="shared" si="8"/>
        <v>0</v>
      </c>
    </row>
    <row r="265" spans="1:15" ht="29" x14ac:dyDescent="0.35">
      <c r="A265" s="16" t="s">
        <v>474</v>
      </c>
      <c r="B265" s="34"/>
      <c r="C265" s="82">
        <v>45587</v>
      </c>
      <c r="D265" s="42" t="s">
        <v>189</v>
      </c>
      <c r="E265" s="43" t="s">
        <v>177</v>
      </c>
      <c r="F265" s="44">
        <v>630263</v>
      </c>
      <c r="G265" s="44">
        <v>152000</v>
      </c>
      <c r="H265" s="38" t="s">
        <v>18</v>
      </c>
      <c r="I265" s="83">
        <v>1</v>
      </c>
      <c r="J265" s="45">
        <v>0</v>
      </c>
      <c r="K265" s="45">
        <v>1</v>
      </c>
      <c r="L265" s="45"/>
      <c r="M265" s="45"/>
      <c r="N265" s="45"/>
      <c r="O265" s="84">
        <f t="shared" si="8"/>
        <v>1</v>
      </c>
    </row>
    <row r="266" spans="1:15" x14ac:dyDescent="0.35">
      <c r="A266" s="16" t="s">
        <v>516</v>
      </c>
      <c r="B266" s="34"/>
      <c r="C266" s="82">
        <v>45707</v>
      </c>
      <c r="D266" s="42" t="s">
        <v>517</v>
      </c>
      <c r="E266" s="43" t="s">
        <v>17</v>
      </c>
      <c r="F266" s="44">
        <v>634560</v>
      </c>
      <c r="G266" s="44">
        <v>149549</v>
      </c>
      <c r="H266" s="38" t="s">
        <v>18</v>
      </c>
      <c r="I266" s="83">
        <v>0</v>
      </c>
      <c r="J266" s="45">
        <v>0</v>
      </c>
      <c r="K266" s="45"/>
      <c r="L266" s="45"/>
      <c r="M266" s="45"/>
      <c r="N266" s="45"/>
      <c r="O266" s="84">
        <f t="shared" si="8"/>
        <v>0</v>
      </c>
    </row>
    <row r="267" spans="1:15" x14ac:dyDescent="0.35">
      <c r="A267" s="16" t="s">
        <v>491</v>
      </c>
      <c r="B267" s="34"/>
      <c r="C267" s="82">
        <v>45616</v>
      </c>
      <c r="D267" s="42" t="s">
        <v>492</v>
      </c>
      <c r="E267" s="43" t="s">
        <v>70</v>
      </c>
      <c r="F267" s="44">
        <v>631800</v>
      </c>
      <c r="G267" s="44">
        <v>141083</v>
      </c>
      <c r="H267" s="38" t="s">
        <v>18</v>
      </c>
      <c r="I267" s="83">
        <v>-1</v>
      </c>
      <c r="J267" s="45">
        <v>0</v>
      </c>
      <c r="K267" s="45">
        <v>-1</v>
      </c>
      <c r="L267" s="45"/>
      <c r="M267" s="45"/>
      <c r="N267" s="45"/>
      <c r="O267" s="84">
        <f t="shared" si="8"/>
        <v>-1</v>
      </c>
    </row>
    <row r="268" spans="1:15" x14ac:dyDescent="0.35">
      <c r="A268" s="16" t="s">
        <v>480</v>
      </c>
      <c r="B268" s="34"/>
      <c r="C268" s="82">
        <v>45608</v>
      </c>
      <c r="D268" s="42" t="s">
        <v>481</v>
      </c>
      <c r="E268" s="43" t="s">
        <v>75</v>
      </c>
      <c r="F268" s="44">
        <v>632876</v>
      </c>
      <c r="G268" s="44">
        <v>157169</v>
      </c>
      <c r="H268" s="38" t="s">
        <v>18</v>
      </c>
      <c r="I268" s="83">
        <v>2</v>
      </c>
      <c r="J268" s="45">
        <v>0</v>
      </c>
      <c r="K268" s="45">
        <v>2</v>
      </c>
      <c r="L268" s="45"/>
      <c r="M268" s="45"/>
      <c r="N268" s="45"/>
      <c r="O268" s="84">
        <f t="shared" si="8"/>
        <v>2</v>
      </c>
    </row>
    <row r="269" spans="1:15" x14ac:dyDescent="0.35">
      <c r="A269" s="16" t="s">
        <v>274</v>
      </c>
      <c r="B269" s="34"/>
      <c r="C269" s="82">
        <v>45614</v>
      </c>
      <c r="D269" s="42" t="s">
        <v>944</v>
      </c>
      <c r="E269" s="43" t="s">
        <v>232</v>
      </c>
      <c r="F269" s="44">
        <v>630977</v>
      </c>
      <c r="G269" s="44">
        <v>154827</v>
      </c>
      <c r="H269" s="38" t="s">
        <v>25</v>
      </c>
      <c r="I269" s="83">
        <v>-1</v>
      </c>
      <c r="J269" s="45">
        <v>-1</v>
      </c>
      <c r="K269" s="45"/>
      <c r="L269" s="45"/>
      <c r="M269" s="45"/>
      <c r="N269" s="45"/>
      <c r="O269" s="84">
        <f t="shared" si="8"/>
        <v>-1</v>
      </c>
    </row>
    <row r="270" spans="1:15" x14ac:dyDescent="0.35">
      <c r="A270" s="16" t="s">
        <v>508</v>
      </c>
      <c r="B270" s="34"/>
      <c r="C270" s="82">
        <v>45688</v>
      </c>
      <c r="D270" s="42" t="s">
        <v>945</v>
      </c>
      <c r="E270" s="43" t="s">
        <v>120</v>
      </c>
      <c r="F270" s="44">
        <v>627582</v>
      </c>
      <c r="G270" s="44">
        <v>156750</v>
      </c>
      <c r="H270" s="38" t="s">
        <v>18</v>
      </c>
      <c r="I270" s="83">
        <v>-1</v>
      </c>
      <c r="J270" s="45">
        <v>0</v>
      </c>
      <c r="K270" s="45">
        <v>-1</v>
      </c>
      <c r="L270" s="45"/>
      <c r="M270" s="45"/>
      <c r="N270" s="45"/>
      <c r="O270" s="84">
        <f t="shared" si="8"/>
        <v>-1</v>
      </c>
    </row>
    <row r="271" spans="1:15" x14ac:dyDescent="0.35">
      <c r="A271" s="16" t="s">
        <v>489</v>
      </c>
      <c r="B271" s="34"/>
      <c r="C271" s="82">
        <v>45615</v>
      </c>
      <c r="D271" s="42" t="s">
        <v>490</v>
      </c>
      <c r="E271" s="43" t="s">
        <v>17</v>
      </c>
      <c r="F271" s="44">
        <v>634135</v>
      </c>
      <c r="G271" s="44">
        <v>149326</v>
      </c>
      <c r="H271" s="38" t="s">
        <v>18</v>
      </c>
      <c r="I271" s="83">
        <v>1</v>
      </c>
      <c r="J271" s="45">
        <v>0</v>
      </c>
      <c r="K271" s="45">
        <v>1</v>
      </c>
      <c r="L271" s="45"/>
      <c r="M271" s="45"/>
      <c r="N271" s="45"/>
      <c r="O271" s="84">
        <f t="shared" si="8"/>
        <v>1</v>
      </c>
    </row>
    <row r="272" spans="1:15" x14ac:dyDescent="0.35">
      <c r="A272" s="16" t="s">
        <v>502</v>
      </c>
      <c r="B272" s="34"/>
      <c r="C272" s="82">
        <v>45624</v>
      </c>
      <c r="D272" s="42" t="s">
        <v>503</v>
      </c>
      <c r="E272" s="43" t="s">
        <v>73</v>
      </c>
      <c r="F272" s="44">
        <v>637683</v>
      </c>
      <c r="G272" s="44">
        <v>152765</v>
      </c>
      <c r="H272" s="38" t="s">
        <v>18</v>
      </c>
      <c r="I272" s="83">
        <v>3</v>
      </c>
      <c r="J272" s="45">
        <v>0</v>
      </c>
      <c r="K272" s="45">
        <v>3</v>
      </c>
      <c r="L272" s="45"/>
      <c r="M272" s="45"/>
      <c r="N272" s="45"/>
      <c r="O272" s="84">
        <f t="shared" si="8"/>
        <v>3</v>
      </c>
    </row>
    <row r="273" spans="1:15" ht="29" x14ac:dyDescent="0.35">
      <c r="A273" s="16" t="s">
        <v>504</v>
      </c>
      <c r="B273" s="34"/>
      <c r="C273" s="82">
        <v>45649</v>
      </c>
      <c r="D273" s="42" t="s">
        <v>505</v>
      </c>
      <c r="E273" s="43" t="s">
        <v>446</v>
      </c>
      <c r="F273" s="44">
        <v>630393</v>
      </c>
      <c r="G273" s="44">
        <v>156986</v>
      </c>
      <c r="H273" s="38" t="s">
        <v>18</v>
      </c>
      <c r="I273" s="83">
        <v>1</v>
      </c>
      <c r="J273" s="45">
        <v>0</v>
      </c>
      <c r="K273" s="45">
        <v>1</v>
      </c>
      <c r="L273" s="45"/>
      <c r="M273" s="45"/>
      <c r="N273" s="45"/>
      <c r="O273" s="84">
        <f t="shared" si="8"/>
        <v>1</v>
      </c>
    </row>
    <row r="274" spans="1:15" x14ac:dyDescent="0.35">
      <c r="A274" s="16" t="s">
        <v>506</v>
      </c>
      <c r="B274" s="34"/>
      <c r="C274" s="82">
        <v>45659</v>
      </c>
      <c r="D274" s="42" t="s">
        <v>507</v>
      </c>
      <c r="E274" s="43" t="s">
        <v>70</v>
      </c>
      <c r="F274" s="44">
        <v>630942</v>
      </c>
      <c r="G274" s="44">
        <v>141016</v>
      </c>
      <c r="H274" s="38" t="s">
        <v>18</v>
      </c>
      <c r="I274" s="83">
        <v>1</v>
      </c>
      <c r="J274" s="45">
        <v>0</v>
      </c>
      <c r="K274" s="45">
        <v>1</v>
      </c>
      <c r="L274" s="45"/>
      <c r="M274" s="45"/>
      <c r="N274" s="45"/>
      <c r="O274" s="84">
        <f t="shared" si="8"/>
        <v>1</v>
      </c>
    </row>
    <row r="275" spans="1:15" x14ac:dyDescent="0.35">
      <c r="A275" s="16" t="s">
        <v>244</v>
      </c>
      <c r="B275" s="34"/>
      <c r="C275" s="82">
        <v>45701</v>
      </c>
      <c r="D275" s="42" t="s">
        <v>245</v>
      </c>
      <c r="E275" s="43" t="s">
        <v>70</v>
      </c>
      <c r="F275" s="44">
        <v>631295</v>
      </c>
      <c r="G275" s="44">
        <v>141412</v>
      </c>
      <c r="H275" s="38" t="s">
        <v>25</v>
      </c>
      <c r="I275" s="83">
        <v>2</v>
      </c>
      <c r="J275" s="45">
        <v>2</v>
      </c>
      <c r="K275" s="45"/>
      <c r="L275" s="45"/>
      <c r="M275" s="45"/>
      <c r="N275" s="45"/>
      <c r="O275" s="84">
        <f t="shared" si="8"/>
        <v>2</v>
      </c>
    </row>
    <row r="276" spans="1:15" x14ac:dyDescent="0.35">
      <c r="A276" s="16" t="s">
        <v>547</v>
      </c>
      <c r="B276" s="34"/>
      <c r="C276" s="82">
        <v>45735</v>
      </c>
      <c r="D276" s="42" t="s">
        <v>548</v>
      </c>
      <c r="E276" s="43" t="s">
        <v>431</v>
      </c>
      <c r="F276" s="44">
        <v>634941</v>
      </c>
      <c r="G276" s="44">
        <v>149807</v>
      </c>
      <c r="H276" s="38" t="s">
        <v>18</v>
      </c>
      <c r="I276" s="34">
        <v>0</v>
      </c>
      <c r="J276" s="45">
        <v>0</v>
      </c>
      <c r="K276" s="45"/>
      <c r="L276" s="45"/>
      <c r="M276" s="45"/>
      <c r="N276" s="45"/>
      <c r="O276" s="84">
        <f t="shared" si="8"/>
        <v>0</v>
      </c>
    </row>
    <row r="277" spans="1:15" x14ac:dyDescent="0.35">
      <c r="A277" s="16" t="s">
        <v>515</v>
      </c>
      <c r="B277" s="34"/>
      <c r="C277" s="82">
        <v>45700</v>
      </c>
      <c r="D277" s="42" t="s">
        <v>946</v>
      </c>
      <c r="E277" s="43" t="s">
        <v>64</v>
      </c>
      <c r="F277" s="44">
        <v>626141</v>
      </c>
      <c r="G277" s="44">
        <v>162245</v>
      </c>
      <c r="H277" s="38" t="s">
        <v>18</v>
      </c>
      <c r="I277" s="83">
        <v>7</v>
      </c>
      <c r="J277" s="45">
        <v>0</v>
      </c>
      <c r="K277" s="45">
        <v>3</v>
      </c>
      <c r="L277" s="45">
        <v>4</v>
      </c>
      <c r="M277" s="45"/>
      <c r="N277" s="45"/>
      <c r="O277" s="84">
        <f t="shared" si="8"/>
        <v>7</v>
      </c>
    </row>
    <row r="278" spans="1:15" x14ac:dyDescent="0.35">
      <c r="A278" s="16" t="s">
        <v>511</v>
      </c>
      <c r="B278" s="34"/>
      <c r="C278" s="82">
        <v>45700</v>
      </c>
      <c r="D278" s="42" t="s">
        <v>512</v>
      </c>
      <c r="E278" s="43" t="s">
        <v>70</v>
      </c>
      <c r="F278" s="44">
        <v>631668</v>
      </c>
      <c r="G278" s="44">
        <v>141689</v>
      </c>
      <c r="H278" s="38" t="s">
        <v>18</v>
      </c>
      <c r="I278" s="83">
        <v>2</v>
      </c>
      <c r="J278" s="45">
        <v>0</v>
      </c>
      <c r="K278" s="45">
        <v>2</v>
      </c>
      <c r="L278" s="45"/>
      <c r="M278" s="45"/>
      <c r="N278" s="45"/>
      <c r="O278" s="84">
        <f t="shared" si="8"/>
        <v>2</v>
      </c>
    </row>
    <row r="280" spans="1:15" x14ac:dyDescent="0.35">
      <c r="H280" s="85" t="s">
        <v>6</v>
      </c>
      <c r="I280" s="86">
        <f>SUM(I4:I278)</f>
        <v>497</v>
      </c>
      <c r="J280" s="86">
        <f>SUM(J4:J278)</f>
        <v>167</v>
      </c>
      <c r="K280" s="86">
        <f t="shared" ref="K280:O280" si="9">SUM(K4:K278)</f>
        <v>258</v>
      </c>
      <c r="L280" s="86">
        <f t="shared" si="9"/>
        <v>73</v>
      </c>
      <c r="M280" s="86">
        <f t="shared" si="9"/>
        <v>0</v>
      </c>
      <c r="N280" s="86">
        <f t="shared" si="9"/>
        <v>0</v>
      </c>
      <c r="O280" s="86">
        <f t="shared" si="9"/>
        <v>490</v>
      </c>
    </row>
  </sheetData>
  <autoFilter ref="A3:O278" xr:uid="{00000000-0001-0000-0000-000000000000}">
    <sortState xmlns:xlrd2="http://schemas.microsoft.com/office/spreadsheetml/2017/richdata2" ref="A4:O278">
      <sortCondition ref="A3:A278"/>
    </sortState>
  </autoFilter>
  <mergeCells count="1">
    <mergeCell ref="D1:E1"/>
  </mergeCells>
  <pageMargins left="0.7" right="0.7" top="0.75" bottom="0.75" header="0.3" footer="0.3"/>
  <pageSetup paperSize="0" scale="70" fitToHeight="12" orientation="landscape" r:id="rId1"/>
  <headerFooter>
    <oddHeader>&amp;C&amp;"Arial,Bold"&amp;18&amp;K71A98CAppendix 2 - Phasing of Non-Major Sites under 10 units</oddHeader>
  </headerFooter>
  <ignoredErrors>
    <ignoredError sqref="O4:O2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7DB4-76B5-4625-ACB3-F0E52C69C69D}">
  <sheetPr>
    <pageSetUpPr fitToPage="1"/>
  </sheetPr>
  <dimension ref="A1:Q47"/>
  <sheetViews>
    <sheetView zoomScale="70" zoomScaleNormal="70" zoomScalePageLayoutView="77" workbookViewId="0">
      <pane ySplit="3" topLeftCell="A5" activePane="bottomLeft" state="frozen"/>
      <selection pane="bottomLeft" activeCell="J29" sqref="J29"/>
    </sheetView>
  </sheetViews>
  <sheetFormatPr defaultColWidth="8.81640625" defaultRowHeight="14.5" x14ac:dyDescent="0.35"/>
  <cols>
    <col min="1" max="1" width="17.81640625" style="14" customWidth="1"/>
    <col min="2" max="2" width="18.08984375" style="14" customWidth="1"/>
    <col min="3" max="3" width="15.81640625" style="14" customWidth="1"/>
    <col min="4" max="4" width="42.81640625" style="25" customWidth="1"/>
    <col min="5" max="5" width="20.81640625" style="55" customWidth="1"/>
    <col min="6" max="6" width="15" style="25" customWidth="1"/>
    <col min="7" max="7" width="16.81640625" style="25" customWidth="1"/>
    <col min="8" max="8" width="18.81640625" style="14" customWidth="1"/>
    <col min="9" max="9" width="17" style="25" customWidth="1"/>
    <col min="10" max="10" width="13.453125" style="25" customWidth="1"/>
    <col min="11" max="14" width="10.81640625" style="25" customWidth="1"/>
    <col min="15" max="15" width="12.54296875" style="25" customWidth="1"/>
    <col min="16" max="16" width="13.6328125" style="25" customWidth="1"/>
    <col min="17" max="17" width="56.90625" style="25" customWidth="1"/>
    <col min="18" max="16384" width="8.81640625" style="25"/>
  </cols>
  <sheetData>
    <row r="1" spans="1:17" x14ac:dyDescent="0.35">
      <c r="D1" s="56" t="s">
        <v>873</v>
      </c>
    </row>
    <row r="3" spans="1:17" ht="43.5" x14ac:dyDescent="0.35">
      <c r="A3" s="4" t="s">
        <v>7</v>
      </c>
      <c r="B3" s="4" t="s">
        <v>553</v>
      </c>
      <c r="C3" s="17" t="s">
        <v>0</v>
      </c>
      <c r="D3" s="5" t="s">
        <v>1</v>
      </c>
      <c r="E3" s="91" t="s">
        <v>2</v>
      </c>
      <c r="F3" s="4" t="s">
        <v>3</v>
      </c>
      <c r="G3" s="4" t="s">
        <v>4</v>
      </c>
      <c r="H3" s="87" t="s">
        <v>8</v>
      </c>
      <c r="I3" s="4" t="s">
        <v>9</v>
      </c>
      <c r="J3" s="8" t="s">
        <v>10</v>
      </c>
      <c r="K3" s="8" t="s">
        <v>11</v>
      </c>
      <c r="L3" s="8" t="s">
        <v>12</v>
      </c>
      <c r="M3" s="8" t="s">
        <v>13</v>
      </c>
      <c r="N3" s="8" t="s">
        <v>14</v>
      </c>
      <c r="O3" s="26" t="s">
        <v>5</v>
      </c>
      <c r="P3" s="4" t="s">
        <v>834</v>
      </c>
      <c r="Q3" s="74" t="s">
        <v>855</v>
      </c>
    </row>
    <row r="4" spans="1:17" ht="29" x14ac:dyDescent="0.35">
      <c r="A4" s="16" t="s">
        <v>554</v>
      </c>
      <c r="B4" s="16"/>
      <c r="C4" s="82">
        <v>44525</v>
      </c>
      <c r="D4" s="42" t="s">
        <v>555</v>
      </c>
      <c r="E4" s="43" t="s">
        <v>24</v>
      </c>
      <c r="F4" s="44">
        <v>622215</v>
      </c>
      <c r="G4" s="44">
        <v>140764</v>
      </c>
      <c r="H4" s="38" t="s">
        <v>25</v>
      </c>
      <c r="I4" s="18">
        <v>7</v>
      </c>
      <c r="J4" s="45">
        <v>7</v>
      </c>
      <c r="K4" s="45">
        <v>0</v>
      </c>
      <c r="L4" s="45">
        <v>0</v>
      </c>
      <c r="M4" s="45">
        <v>0</v>
      </c>
      <c r="N4" s="45">
        <v>0</v>
      </c>
      <c r="O4" s="52">
        <f t="shared" ref="O4:O44" si="0">SUM(J4:N4)</f>
        <v>7</v>
      </c>
      <c r="P4" s="97">
        <f>SUM(I4-O4)</f>
        <v>0</v>
      </c>
      <c r="Q4" s="77" t="s">
        <v>556</v>
      </c>
    </row>
    <row r="5" spans="1:17" ht="29" x14ac:dyDescent="0.35">
      <c r="A5" s="16" t="s">
        <v>557</v>
      </c>
      <c r="B5" s="16"/>
      <c r="C5" s="82">
        <v>45702</v>
      </c>
      <c r="D5" s="42" t="s">
        <v>886</v>
      </c>
      <c r="E5" s="43" t="s">
        <v>59</v>
      </c>
      <c r="F5" s="44">
        <v>623947</v>
      </c>
      <c r="G5" s="44">
        <v>153049</v>
      </c>
      <c r="H5" s="38" t="s">
        <v>18</v>
      </c>
      <c r="I5" s="2">
        <v>39</v>
      </c>
      <c r="J5" s="45">
        <v>20</v>
      </c>
      <c r="K5" s="45">
        <v>19</v>
      </c>
      <c r="L5" s="45">
        <v>0</v>
      </c>
      <c r="M5" s="45">
        <v>0</v>
      </c>
      <c r="N5" s="45">
        <v>0</v>
      </c>
      <c r="O5" s="52">
        <f t="shared" si="0"/>
        <v>39</v>
      </c>
      <c r="P5" s="97">
        <f t="shared" ref="P5:P45" si="1">SUM(I5-O5)</f>
        <v>0</v>
      </c>
      <c r="Q5" s="78" t="s">
        <v>858</v>
      </c>
    </row>
    <row r="6" spans="1:17" x14ac:dyDescent="0.35">
      <c r="A6" s="16" t="s">
        <v>558</v>
      </c>
      <c r="B6" s="16"/>
      <c r="C6" s="82">
        <v>44977</v>
      </c>
      <c r="D6" s="42" t="s">
        <v>559</v>
      </c>
      <c r="E6" s="43" t="s">
        <v>59</v>
      </c>
      <c r="F6" s="44">
        <v>624062</v>
      </c>
      <c r="G6" s="44">
        <v>152703</v>
      </c>
      <c r="H6" s="38" t="s">
        <v>18</v>
      </c>
      <c r="I6" s="2">
        <v>21</v>
      </c>
      <c r="J6" s="45">
        <v>0</v>
      </c>
      <c r="K6" s="45">
        <v>10</v>
      </c>
      <c r="L6" s="45">
        <v>11</v>
      </c>
      <c r="M6" s="45">
        <v>0</v>
      </c>
      <c r="N6" s="45">
        <v>0</v>
      </c>
      <c r="O6" s="52">
        <f t="shared" si="0"/>
        <v>21</v>
      </c>
      <c r="P6" s="97">
        <f t="shared" si="1"/>
        <v>0</v>
      </c>
      <c r="Q6" s="78" t="s">
        <v>858</v>
      </c>
    </row>
    <row r="7" spans="1:17" ht="29" x14ac:dyDescent="0.35">
      <c r="A7" s="16" t="s">
        <v>560</v>
      </c>
      <c r="B7" s="16"/>
      <c r="C7" s="82">
        <v>44837</v>
      </c>
      <c r="D7" s="42" t="s">
        <v>561</v>
      </c>
      <c r="E7" s="43" t="s">
        <v>562</v>
      </c>
      <c r="F7" s="44">
        <v>623702</v>
      </c>
      <c r="G7" s="44">
        <v>152945</v>
      </c>
      <c r="H7" s="38" t="s">
        <v>25</v>
      </c>
      <c r="I7" s="2">
        <v>22</v>
      </c>
      <c r="J7" s="45">
        <v>22</v>
      </c>
      <c r="K7" s="45">
        <v>0</v>
      </c>
      <c r="L7" s="45">
        <v>0</v>
      </c>
      <c r="M7" s="45">
        <v>0</v>
      </c>
      <c r="N7" s="45">
        <v>0</v>
      </c>
      <c r="O7" s="52">
        <f t="shared" si="0"/>
        <v>22</v>
      </c>
      <c r="P7" s="97">
        <f t="shared" si="1"/>
        <v>0</v>
      </c>
      <c r="Q7" s="77" t="s">
        <v>556</v>
      </c>
    </row>
    <row r="8" spans="1:17" ht="43.5" x14ac:dyDescent="0.35">
      <c r="A8" s="16" t="s">
        <v>563</v>
      </c>
      <c r="B8" s="16"/>
      <c r="C8" s="82">
        <v>44854</v>
      </c>
      <c r="D8" s="42" t="s">
        <v>564</v>
      </c>
      <c r="E8" s="43" t="s">
        <v>562</v>
      </c>
      <c r="F8" s="44">
        <v>624009</v>
      </c>
      <c r="G8" s="44">
        <v>152564</v>
      </c>
      <c r="H8" s="38" t="s">
        <v>25</v>
      </c>
      <c r="I8" s="2">
        <v>19</v>
      </c>
      <c r="J8" s="45">
        <v>10</v>
      </c>
      <c r="K8" s="45">
        <v>9</v>
      </c>
      <c r="L8" s="45">
        <v>0</v>
      </c>
      <c r="M8" s="45">
        <v>0</v>
      </c>
      <c r="N8" s="45">
        <v>0</v>
      </c>
      <c r="O8" s="52">
        <f t="shared" si="0"/>
        <v>19</v>
      </c>
      <c r="P8" s="97">
        <f t="shared" si="1"/>
        <v>0</v>
      </c>
      <c r="Q8" s="77" t="s">
        <v>556</v>
      </c>
    </row>
    <row r="9" spans="1:17" ht="29" x14ac:dyDescent="0.35">
      <c r="A9" s="16" t="s">
        <v>565</v>
      </c>
      <c r="B9" s="16"/>
      <c r="C9" s="82">
        <v>44839</v>
      </c>
      <c r="D9" s="42" t="s">
        <v>884</v>
      </c>
      <c r="E9" s="43" t="s">
        <v>562</v>
      </c>
      <c r="F9" s="44">
        <v>623939</v>
      </c>
      <c r="G9" s="44">
        <v>152387</v>
      </c>
      <c r="H9" s="38" t="s">
        <v>25</v>
      </c>
      <c r="I9" s="2">
        <v>16</v>
      </c>
      <c r="J9" s="45">
        <v>16</v>
      </c>
      <c r="K9" s="45">
        <v>0</v>
      </c>
      <c r="L9" s="45">
        <v>0</v>
      </c>
      <c r="M9" s="45">
        <v>0</v>
      </c>
      <c r="N9" s="45">
        <v>0</v>
      </c>
      <c r="O9" s="52">
        <f t="shared" si="0"/>
        <v>16</v>
      </c>
      <c r="P9" s="97">
        <f t="shared" si="1"/>
        <v>0</v>
      </c>
      <c r="Q9" s="77" t="s">
        <v>556</v>
      </c>
    </row>
    <row r="10" spans="1:17" ht="29" x14ac:dyDescent="0.35">
      <c r="A10" s="16" t="s">
        <v>566</v>
      </c>
      <c r="B10" s="16"/>
      <c r="C10" s="82">
        <v>45085</v>
      </c>
      <c r="D10" s="42" t="s">
        <v>567</v>
      </c>
      <c r="E10" s="43" t="s">
        <v>67</v>
      </c>
      <c r="F10" s="44">
        <v>624929</v>
      </c>
      <c r="G10" s="44">
        <v>139251</v>
      </c>
      <c r="H10" s="38" t="s">
        <v>18</v>
      </c>
      <c r="I10" s="2">
        <v>34</v>
      </c>
      <c r="J10" s="45">
        <v>0</v>
      </c>
      <c r="K10" s="45">
        <v>0</v>
      </c>
      <c r="L10" s="45">
        <v>14</v>
      </c>
      <c r="M10" s="45">
        <v>20</v>
      </c>
      <c r="N10" s="45">
        <v>0</v>
      </c>
      <c r="O10" s="52">
        <f t="shared" si="0"/>
        <v>34</v>
      </c>
      <c r="P10" s="97">
        <f t="shared" si="1"/>
        <v>0</v>
      </c>
      <c r="Q10" s="78" t="s">
        <v>862</v>
      </c>
    </row>
    <row r="11" spans="1:17" ht="29" x14ac:dyDescent="0.35">
      <c r="A11" s="38" t="s">
        <v>857</v>
      </c>
      <c r="B11" s="16"/>
      <c r="C11" s="82">
        <v>45649</v>
      </c>
      <c r="D11" s="42" t="s">
        <v>568</v>
      </c>
      <c r="E11" s="43" t="s">
        <v>67</v>
      </c>
      <c r="F11" s="44">
        <v>624517</v>
      </c>
      <c r="G11" s="44">
        <v>138570</v>
      </c>
      <c r="H11" s="38" t="s">
        <v>18</v>
      </c>
      <c r="I11" s="2">
        <v>16</v>
      </c>
      <c r="J11" s="45">
        <v>5</v>
      </c>
      <c r="K11" s="45">
        <v>11</v>
      </c>
      <c r="L11" s="45">
        <v>0</v>
      </c>
      <c r="M11" s="45">
        <v>0</v>
      </c>
      <c r="N11" s="45">
        <v>0</v>
      </c>
      <c r="O11" s="52">
        <f t="shared" si="0"/>
        <v>16</v>
      </c>
      <c r="P11" s="97">
        <f t="shared" si="1"/>
        <v>0</v>
      </c>
      <c r="Q11" s="78" t="s">
        <v>859</v>
      </c>
    </row>
    <row r="12" spans="1:17" x14ac:dyDescent="0.35">
      <c r="A12" s="16" t="s">
        <v>569</v>
      </c>
      <c r="B12" s="16"/>
      <c r="C12" s="82">
        <v>45350</v>
      </c>
      <c r="D12" s="42" t="s">
        <v>883</v>
      </c>
      <c r="E12" s="43" t="s">
        <v>67</v>
      </c>
      <c r="F12" s="44">
        <v>624597</v>
      </c>
      <c r="G12" s="44">
        <v>138535</v>
      </c>
      <c r="H12" s="38" t="s">
        <v>18</v>
      </c>
      <c r="I12" s="2">
        <v>14</v>
      </c>
      <c r="J12" s="45">
        <v>0</v>
      </c>
      <c r="K12" s="45">
        <v>9</v>
      </c>
      <c r="L12" s="45">
        <v>5</v>
      </c>
      <c r="M12" s="45">
        <v>0</v>
      </c>
      <c r="N12" s="45">
        <v>0</v>
      </c>
      <c r="O12" s="52">
        <f t="shared" si="0"/>
        <v>14</v>
      </c>
      <c r="P12" s="97">
        <f t="shared" si="1"/>
        <v>0</v>
      </c>
      <c r="Q12" s="78" t="s">
        <v>858</v>
      </c>
    </row>
    <row r="13" spans="1:17" ht="29" x14ac:dyDescent="0.35">
      <c r="A13" s="16" t="s">
        <v>570</v>
      </c>
      <c r="B13" s="16"/>
      <c r="C13" s="82">
        <v>44916</v>
      </c>
      <c r="D13" s="42" t="s">
        <v>571</v>
      </c>
      <c r="E13" s="43" t="s">
        <v>73</v>
      </c>
      <c r="F13" s="44">
        <v>636217</v>
      </c>
      <c r="G13" s="44">
        <v>150414</v>
      </c>
      <c r="H13" s="38" t="s">
        <v>25</v>
      </c>
      <c r="I13" s="2">
        <v>76</v>
      </c>
      <c r="J13" s="45">
        <v>31</v>
      </c>
      <c r="K13" s="45">
        <v>29</v>
      </c>
      <c r="L13" s="45">
        <v>16</v>
      </c>
      <c r="M13" s="45">
        <v>0</v>
      </c>
      <c r="N13" s="45">
        <v>0</v>
      </c>
      <c r="O13" s="52">
        <f t="shared" si="0"/>
        <v>76</v>
      </c>
      <c r="P13" s="97">
        <f t="shared" si="1"/>
        <v>0</v>
      </c>
      <c r="Q13" s="78" t="s">
        <v>869</v>
      </c>
    </row>
    <row r="14" spans="1:17" ht="29" x14ac:dyDescent="0.35">
      <c r="A14" s="38" t="s">
        <v>572</v>
      </c>
      <c r="B14" s="38"/>
      <c r="C14" s="40">
        <v>44624</v>
      </c>
      <c r="D14" s="42" t="s">
        <v>887</v>
      </c>
      <c r="E14" s="42" t="s">
        <v>73</v>
      </c>
      <c r="F14" s="44">
        <v>637233</v>
      </c>
      <c r="G14" s="44">
        <v>152877</v>
      </c>
      <c r="H14" s="38" t="s">
        <v>25</v>
      </c>
      <c r="I14" s="2">
        <v>63</v>
      </c>
      <c r="J14" s="79">
        <v>30</v>
      </c>
      <c r="K14" s="79">
        <v>33</v>
      </c>
      <c r="L14" s="79">
        <v>0</v>
      </c>
      <c r="M14" s="79">
        <v>0</v>
      </c>
      <c r="N14" s="79">
        <v>0</v>
      </c>
      <c r="O14" s="52">
        <f t="shared" si="0"/>
        <v>63</v>
      </c>
      <c r="P14" s="97">
        <f t="shared" si="1"/>
        <v>0</v>
      </c>
      <c r="Q14" s="78" t="s">
        <v>869</v>
      </c>
    </row>
    <row r="15" spans="1:17" x14ac:dyDescent="0.35">
      <c r="A15" s="16" t="s">
        <v>573</v>
      </c>
      <c r="B15" s="16"/>
      <c r="C15" s="82">
        <v>45369</v>
      </c>
      <c r="D15" s="42" t="s">
        <v>574</v>
      </c>
      <c r="E15" s="43" t="s">
        <v>73</v>
      </c>
      <c r="F15" s="44">
        <v>637730</v>
      </c>
      <c r="G15" s="44">
        <v>152766</v>
      </c>
      <c r="H15" s="38" t="s">
        <v>18</v>
      </c>
      <c r="I15" s="22">
        <v>18</v>
      </c>
      <c r="J15" s="45">
        <v>0</v>
      </c>
      <c r="K15" s="45">
        <v>9</v>
      </c>
      <c r="L15" s="45">
        <v>9</v>
      </c>
      <c r="M15" s="45">
        <v>0</v>
      </c>
      <c r="N15" s="45">
        <v>0</v>
      </c>
      <c r="O15" s="52">
        <f t="shared" si="0"/>
        <v>18</v>
      </c>
      <c r="P15" s="97">
        <f t="shared" si="1"/>
        <v>0</v>
      </c>
      <c r="Q15" s="78" t="s">
        <v>858</v>
      </c>
    </row>
    <row r="16" spans="1:17" x14ac:dyDescent="0.35">
      <c r="A16" s="16" t="s">
        <v>575</v>
      </c>
      <c r="B16" s="16"/>
      <c r="C16" s="82">
        <v>45693</v>
      </c>
      <c r="D16" s="42" t="s">
        <v>888</v>
      </c>
      <c r="E16" s="43" t="s">
        <v>73</v>
      </c>
      <c r="F16" s="44">
        <v>635479</v>
      </c>
      <c r="G16" s="44">
        <v>152296</v>
      </c>
      <c r="H16" s="38" t="s">
        <v>18</v>
      </c>
      <c r="I16" s="2">
        <v>81</v>
      </c>
      <c r="J16" s="45">
        <v>0</v>
      </c>
      <c r="K16" s="45">
        <v>30</v>
      </c>
      <c r="L16" s="45">
        <v>30</v>
      </c>
      <c r="M16" s="45">
        <v>21</v>
      </c>
      <c r="N16" s="45">
        <v>0</v>
      </c>
      <c r="O16" s="52">
        <f t="shared" si="0"/>
        <v>81</v>
      </c>
      <c r="P16" s="97">
        <f t="shared" si="1"/>
        <v>0</v>
      </c>
      <c r="Q16" s="78" t="s">
        <v>858</v>
      </c>
    </row>
    <row r="17" spans="1:17" x14ac:dyDescent="0.35">
      <c r="A17" s="16" t="s">
        <v>576</v>
      </c>
      <c r="B17" s="16"/>
      <c r="C17" s="82">
        <v>45630</v>
      </c>
      <c r="D17" s="42" t="s">
        <v>577</v>
      </c>
      <c r="E17" s="43" t="s">
        <v>73</v>
      </c>
      <c r="F17" s="44">
        <v>637352</v>
      </c>
      <c r="G17" s="44">
        <v>152363</v>
      </c>
      <c r="H17" s="38" t="s">
        <v>18</v>
      </c>
      <c r="I17" s="2">
        <v>0</v>
      </c>
      <c r="J17" s="45">
        <v>0</v>
      </c>
      <c r="K17" s="45">
        <v>0</v>
      </c>
      <c r="L17" s="45">
        <v>0</v>
      </c>
      <c r="M17" s="45">
        <v>0</v>
      </c>
      <c r="N17" s="45">
        <v>0</v>
      </c>
      <c r="O17" s="52">
        <f t="shared" si="0"/>
        <v>0</v>
      </c>
      <c r="P17" s="97">
        <f t="shared" si="1"/>
        <v>0</v>
      </c>
      <c r="Q17" s="78" t="s">
        <v>868</v>
      </c>
    </row>
    <row r="18" spans="1:17" x14ac:dyDescent="0.35">
      <c r="A18" s="16" t="s">
        <v>578</v>
      </c>
      <c r="B18" s="16"/>
      <c r="C18" s="82">
        <v>44515</v>
      </c>
      <c r="D18" s="42" t="s">
        <v>579</v>
      </c>
      <c r="E18" s="43" t="s">
        <v>134</v>
      </c>
      <c r="F18" s="44">
        <v>637270</v>
      </c>
      <c r="G18" s="44">
        <v>152826</v>
      </c>
      <c r="H18" s="38" t="s">
        <v>25</v>
      </c>
      <c r="I18" s="2">
        <v>3</v>
      </c>
      <c r="J18" s="45">
        <v>3</v>
      </c>
      <c r="K18" s="45">
        <v>0</v>
      </c>
      <c r="L18" s="45">
        <v>0</v>
      </c>
      <c r="M18" s="45">
        <v>0</v>
      </c>
      <c r="N18" s="45">
        <v>0</v>
      </c>
      <c r="O18" s="52">
        <f t="shared" si="0"/>
        <v>3</v>
      </c>
      <c r="P18" s="97">
        <f t="shared" si="1"/>
        <v>0</v>
      </c>
      <c r="Q18" s="77" t="s">
        <v>556</v>
      </c>
    </row>
    <row r="19" spans="1:17" ht="29" x14ac:dyDescent="0.35">
      <c r="A19" s="16" t="s">
        <v>580</v>
      </c>
      <c r="B19" s="16"/>
      <c r="C19" s="82">
        <v>44657</v>
      </c>
      <c r="D19" s="42" t="s">
        <v>889</v>
      </c>
      <c r="E19" s="43" t="s">
        <v>70</v>
      </c>
      <c r="F19" s="44">
        <v>629905</v>
      </c>
      <c r="G19" s="44">
        <v>141982</v>
      </c>
      <c r="H19" s="38" t="s">
        <v>18</v>
      </c>
      <c r="I19" s="2">
        <v>24</v>
      </c>
      <c r="J19" s="45">
        <v>0</v>
      </c>
      <c r="K19" s="45">
        <v>0</v>
      </c>
      <c r="L19" s="45">
        <v>0</v>
      </c>
      <c r="M19" s="45">
        <v>24</v>
      </c>
      <c r="N19" s="45">
        <v>0</v>
      </c>
      <c r="O19" s="52">
        <f t="shared" si="0"/>
        <v>24</v>
      </c>
      <c r="P19" s="97">
        <f t="shared" si="1"/>
        <v>0</v>
      </c>
      <c r="Q19" s="78" t="s">
        <v>858</v>
      </c>
    </row>
    <row r="20" spans="1:17" x14ac:dyDescent="0.35">
      <c r="A20" s="16" t="s">
        <v>581</v>
      </c>
      <c r="B20" s="16"/>
      <c r="C20" s="82">
        <v>43655</v>
      </c>
      <c r="D20" s="42" t="s">
        <v>582</v>
      </c>
      <c r="E20" s="43" t="s">
        <v>70</v>
      </c>
      <c r="F20" s="44">
        <v>631956</v>
      </c>
      <c r="G20" s="44">
        <v>141736</v>
      </c>
      <c r="H20" s="38" t="s">
        <v>18</v>
      </c>
      <c r="I20" s="2">
        <v>46</v>
      </c>
      <c r="J20" s="45">
        <v>0</v>
      </c>
      <c r="K20" s="45">
        <v>0</v>
      </c>
      <c r="L20" s="45">
        <v>20</v>
      </c>
      <c r="M20" s="45">
        <v>26</v>
      </c>
      <c r="N20" s="45">
        <v>0</v>
      </c>
      <c r="O20" s="52">
        <f t="shared" si="0"/>
        <v>46</v>
      </c>
      <c r="P20" s="97">
        <f t="shared" si="1"/>
        <v>0</v>
      </c>
      <c r="Q20" s="78" t="s">
        <v>858</v>
      </c>
    </row>
    <row r="21" spans="1:17" x14ac:dyDescent="0.35">
      <c r="A21" s="16" t="s">
        <v>583</v>
      </c>
      <c r="B21" s="16"/>
      <c r="C21" s="82">
        <v>44684</v>
      </c>
      <c r="D21" s="42" t="s">
        <v>584</v>
      </c>
      <c r="E21" s="43" t="s">
        <v>70</v>
      </c>
      <c r="F21" s="44">
        <v>631907</v>
      </c>
      <c r="G21" s="44">
        <v>141236</v>
      </c>
      <c r="H21" s="38" t="s">
        <v>18</v>
      </c>
      <c r="I21" s="2">
        <v>29</v>
      </c>
      <c r="J21" s="45">
        <v>0</v>
      </c>
      <c r="K21" s="45">
        <v>20</v>
      </c>
      <c r="L21" s="45">
        <v>9</v>
      </c>
      <c r="M21" s="45">
        <v>0</v>
      </c>
      <c r="N21" s="45">
        <v>0</v>
      </c>
      <c r="O21" s="52">
        <f t="shared" si="0"/>
        <v>29</v>
      </c>
      <c r="P21" s="97">
        <f t="shared" si="1"/>
        <v>0</v>
      </c>
      <c r="Q21" s="78" t="s">
        <v>858</v>
      </c>
    </row>
    <row r="22" spans="1:17" ht="29" x14ac:dyDescent="0.35">
      <c r="A22" s="16" t="s">
        <v>585</v>
      </c>
      <c r="B22" s="16"/>
      <c r="C22" s="82">
        <v>44844</v>
      </c>
      <c r="D22" s="42" t="s">
        <v>586</v>
      </c>
      <c r="E22" s="43" t="s">
        <v>70</v>
      </c>
      <c r="F22" s="44">
        <v>631956</v>
      </c>
      <c r="G22" s="44">
        <v>141736</v>
      </c>
      <c r="H22" s="38" t="s">
        <v>18</v>
      </c>
      <c r="I22" s="2">
        <v>12</v>
      </c>
      <c r="J22" s="45">
        <v>0</v>
      </c>
      <c r="K22" s="45">
        <v>0</v>
      </c>
      <c r="L22" s="45">
        <v>9</v>
      </c>
      <c r="M22" s="45">
        <v>3</v>
      </c>
      <c r="N22" s="45">
        <v>0</v>
      </c>
      <c r="O22" s="52">
        <f t="shared" si="0"/>
        <v>12</v>
      </c>
      <c r="P22" s="97">
        <f t="shared" si="1"/>
        <v>0</v>
      </c>
      <c r="Q22" s="78" t="s">
        <v>858</v>
      </c>
    </row>
    <row r="23" spans="1:17" x14ac:dyDescent="0.35">
      <c r="A23" s="16" t="s">
        <v>587</v>
      </c>
      <c r="B23" s="16"/>
      <c r="C23" s="82">
        <v>45539</v>
      </c>
      <c r="D23" s="42" t="s">
        <v>588</v>
      </c>
      <c r="E23" s="43" t="s">
        <v>70</v>
      </c>
      <c r="F23" s="44">
        <v>631434</v>
      </c>
      <c r="G23" s="44">
        <v>142717</v>
      </c>
      <c r="H23" s="38" t="s">
        <v>18</v>
      </c>
      <c r="I23" s="2">
        <v>32</v>
      </c>
      <c r="J23" s="45">
        <v>0</v>
      </c>
      <c r="K23" s="45">
        <v>20</v>
      </c>
      <c r="L23" s="45">
        <v>12</v>
      </c>
      <c r="M23" s="45">
        <v>0</v>
      </c>
      <c r="N23" s="45">
        <v>0</v>
      </c>
      <c r="O23" s="52">
        <f t="shared" si="0"/>
        <v>32</v>
      </c>
      <c r="P23" s="97">
        <f t="shared" si="1"/>
        <v>0</v>
      </c>
      <c r="Q23" s="78" t="s">
        <v>858</v>
      </c>
    </row>
    <row r="24" spans="1:17" x14ac:dyDescent="0.35">
      <c r="A24" s="16" t="s">
        <v>589</v>
      </c>
      <c r="B24" s="16"/>
      <c r="C24" s="82">
        <v>45674</v>
      </c>
      <c r="D24" s="42" t="s">
        <v>590</v>
      </c>
      <c r="E24" s="43" t="s">
        <v>70</v>
      </c>
      <c r="F24" s="44">
        <v>629803</v>
      </c>
      <c r="G24" s="44">
        <v>142017</v>
      </c>
      <c r="H24" s="38" t="s">
        <v>18</v>
      </c>
      <c r="I24" s="2">
        <v>120</v>
      </c>
      <c r="J24" s="45">
        <v>0</v>
      </c>
      <c r="K24" s="45">
        <v>0</v>
      </c>
      <c r="L24" s="45">
        <v>45</v>
      </c>
      <c r="M24" s="45">
        <v>45</v>
      </c>
      <c r="N24" s="45">
        <v>30</v>
      </c>
      <c r="O24" s="52">
        <f t="shared" si="0"/>
        <v>120</v>
      </c>
      <c r="P24" s="97">
        <f t="shared" si="1"/>
        <v>0</v>
      </c>
      <c r="Q24" s="78" t="s">
        <v>858</v>
      </c>
    </row>
    <row r="25" spans="1:17" x14ac:dyDescent="0.35">
      <c r="A25" s="16" t="s">
        <v>591</v>
      </c>
      <c r="B25" s="16"/>
      <c r="C25" s="82">
        <v>43759</v>
      </c>
      <c r="D25" s="42" t="s">
        <v>882</v>
      </c>
      <c r="E25" s="43" t="s">
        <v>36</v>
      </c>
      <c r="F25" s="44">
        <v>631586</v>
      </c>
      <c r="G25" s="44">
        <v>141722</v>
      </c>
      <c r="H25" s="38" t="s">
        <v>25</v>
      </c>
      <c r="I25" s="2">
        <v>16</v>
      </c>
      <c r="J25" s="45">
        <v>8</v>
      </c>
      <c r="K25" s="45">
        <v>8</v>
      </c>
      <c r="L25" s="45">
        <v>0</v>
      </c>
      <c r="M25" s="45">
        <v>0</v>
      </c>
      <c r="N25" s="45">
        <v>0</v>
      </c>
      <c r="O25" s="52">
        <f t="shared" si="0"/>
        <v>16</v>
      </c>
      <c r="P25" s="97">
        <f t="shared" si="1"/>
        <v>0</v>
      </c>
      <c r="Q25" s="77" t="s">
        <v>556</v>
      </c>
    </row>
    <row r="26" spans="1:17" x14ac:dyDescent="0.35">
      <c r="A26" s="16" t="s">
        <v>592</v>
      </c>
      <c r="B26" s="16"/>
      <c r="C26" s="82">
        <v>44119</v>
      </c>
      <c r="D26" s="42" t="s">
        <v>881</v>
      </c>
      <c r="E26" s="43" t="s">
        <v>36</v>
      </c>
      <c r="F26" s="44">
        <v>631593</v>
      </c>
      <c r="G26" s="44">
        <v>141398</v>
      </c>
      <c r="H26" s="38" t="s">
        <v>18</v>
      </c>
      <c r="I26" s="2">
        <v>20</v>
      </c>
      <c r="J26" s="45">
        <v>0</v>
      </c>
      <c r="K26" s="45">
        <v>9</v>
      </c>
      <c r="L26" s="45">
        <v>9</v>
      </c>
      <c r="M26" s="45">
        <v>2</v>
      </c>
      <c r="N26" s="45">
        <v>0</v>
      </c>
      <c r="O26" s="52">
        <f t="shared" si="0"/>
        <v>20</v>
      </c>
      <c r="P26" s="97">
        <f t="shared" si="1"/>
        <v>0</v>
      </c>
      <c r="Q26" s="78" t="s">
        <v>858</v>
      </c>
    </row>
    <row r="27" spans="1:17" x14ac:dyDescent="0.35">
      <c r="A27" s="16" t="s">
        <v>593</v>
      </c>
      <c r="B27" s="16"/>
      <c r="C27" s="82">
        <v>44169</v>
      </c>
      <c r="D27" s="42" t="s">
        <v>594</v>
      </c>
      <c r="E27" s="43" t="s">
        <v>36</v>
      </c>
      <c r="F27" s="44">
        <v>630131</v>
      </c>
      <c r="G27" s="44">
        <v>140708</v>
      </c>
      <c r="H27" s="38" t="s">
        <v>25</v>
      </c>
      <c r="I27" s="2">
        <v>9</v>
      </c>
      <c r="J27" s="45">
        <v>9</v>
      </c>
      <c r="K27" s="45">
        <v>0</v>
      </c>
      <c r="L27" s="45">
        <v>0</v>
      </c>
      <c r="M27" s="45">
        <v>0</v>
      </c>
      <c r="N27" s="45">
        <v>0</v>
      </c>
      <c r="O27" s="52">
        <f t="shared" si="0"/>
        <v>9</v>
      </c>
      <c r="P27" s="97">
        <f t="shared" si="1"/>
        <v>0</v>
      </c>
      <c r="Q27" s="77" t="s">
        <v>556</v>
      </c>
    </row>
    <row r="28" spans="1:17" x14ac:dyDescent="0.35">
      <c r="A28" s="16" t="s">
        <v>595</v>
      </c>
      <c r="B28" s="16"/>
      <c r="C28" s="82">
        <v>44376</v>
      </c>
      <c r="D28" s="42" t="s">
        <v>596</v>
      </c>
      <c r="E28" s="43" t="s">
        <v>36</v>
      </c>
      <c r="F28" s="44">
        <v>630315</v>
      </c>
      <c r="G28" s="44">
        <v>142032</v>
      </c>
      <c r="H28" s="38" t="s">
        <v>25</v>
      </c>
      <c r="I28" s="2">
        <v>33</v>
      </c>
      <c r="J28" s="45">
        <v>20</v>
      </c>
      <c r="K28" s="45">
        <v>13</v>
      </c>
      <c r="L28" s="45">
        <v>0</v>
      </c>
      <c r="M28" s="45">
        <v>0</v>
      </c>
      <c r="N28" s="45">
        <v>0</v>
      </c>
      <c r="O28" s="52">
        <f t="shared" si="0"/>
        <v>33</v>
      </c>
      <c r="P28" s="97">
        <f t="shared" si="1"/>
        <v>0</v>
      </c>
      <c r="Q28" s="77" t="s">
        <v>556</v>
      </c>
    </row>
    <row r="29" spans="1:17" ht="29" x14ac:dyDescent="0.35">
      <c r="A29" s="16" t="s">
        <v>597</v>
      </c>
      <c r="B29" s="16"/>
      <c r="C29" s="82">
        <v>43987</v>
      </c>
      <c r="D29" s="42" t="s">
        <v>880</v>
      </c>
      <c r="E29" s="43" t="s">
        <v>36</v>
      </c>
      <c r="F29" s="44">
        <v>632099</v>
      </c>
      <c r="G29" s="44">
        <v>141661</v>
      </c>
      <c r="H29" s="38" t="s">
        <v>18</v>
      </c>
      <c r="I29" s="2">
        <v>20</v>
      </c>
      <c r="J29" s="45">
        <v>0</v>
      </c>
      <c r="K29" s="45">
        <v>9</v>
      </c>
      <c r="L29" s="45">
        <v>9</v>
      </c>
      <c r="M29" s="45">
        <v>2</v>
      </c>
      <c r="N29" s="45">
        <v>0</v>
      </c>
      <c r="O29" s="52">
        <f t="shared" si="0"/>
        <v>20</v>
      </c>
      <c r="P29" s="97">
        <f t="shared" si="1"/>
        <v>0</v>
      </c>
      <c r="Q29" s="78" t="s">
        <v>858</v>
      </c>
    </row>
    <row r="30" spans="1:17" x14ac:dyDescent="0.35">
      <c r="A30" s="16" t="s">
        <v>598</v>
      </c>
      <c r="B30" s="16"/>
      <c r="C30" s="82">
        <v>43332</v>
      </c>
      <c r="D30" s="42" t="s">
        <v>879</v>
      </c>
      <c r="E30" s="43" t="s">
        <v>232</v>
      </c>
      <c r="F30" s="44">
        <v>630690</v>
      </c>
      <c r="G30" s="44">
        <v>154549</v>
      </c>
      <c r="H30" s="38" t="s">
        <v>25</v>
      </c>
      <c r="I30" s="2">
        <v>77</v>
      </c>
      <c r="J30" s="45">
        <v>30</v>
      </c>
      <c r="K30" s="45">
        <v>30</v>
      </c>
      <c r="L30" s="45">
        <v>17</v>
      </c>
      <c r="M30" s="45">
        <v>0</v>
      </c>
      <c r="N30" s="45">
        <v>0</v>
      </c>
      <c r="O30" s="52">
        <f t="shared" si="0"/>
        <v>77</v>
      </c>
      <c r="P30" s="97">
        <f t="shared" si="1"/>
        <v>0</v>
      </c>
      <c r="Q30" s="77" t="s">
        <v>556</v>
      </c>
    </row>
    <row r="31" spans="1:17" x14ac:dyDescent="0.35">
      <c r="A31" s="16" t="s">
        <v>599</v>
      </c>
      <c r="B31" s="16"/>
      <c r="C31" s="82">
        <v>44375</v>
      </c>
      <c r="D31" s="42" t="s">
        <v>878</v>
      </c>
      <c r="E31" s="43" t="s">
        <v>232</v>
      </c>
      <c r="F31" s="44">
        <v>630469</v>
      </c>
      <c r="G31" s="44">
        <v>154947</v>
      </c>
      <c r="H31" s="38" t="s">
        <v>18</v>
      </c>
      <c r="I31" s="2">
        <v>50</v>
      </c>
      <c r="J31" s="45">
        <v>0</v>
      </c>
      <c r="K31" s="45">
        <v>30</v>
      </c>
      <c r="L31" s="45">
        <v>20</v>
      </c>
      <c r="M31" s="45">
        <v>0</v>
      </c>
      <c r="N31" s="45">
        <v>0</v>
      </c>
      <c r="O31" s="52">
        <f t="shared" si="0"/>
        <v>50</v>
      </c>
      <c r="P31" s="97">
        <f t="shared" si="1"/>
        <v>0</v>
      </c>
      <c r="Q31" s="78" t="s">
        <v>858</v>
      </c>
    </row>
    <row r="32" spans="1:17" ht="29" x14ac:dyDescent="0.35">
      <c r="A32" s="16" t="s">
        <v>600</v>
      </c>
      <c r="B32" s="16"/>
      <c r="C32" s="82">
        <v>43791</v>
      </c>
      <c r="D32" s="42" t="s">
        <v>890</v>
      </c>
      <c r="E32" s="43" t="s">
        <v>130</v>
      </c>
      <c r="F32" s="44">
        <v>635213</v>
      </c>
      <c r="G32" s="44">
        <v>151879</v>
      </c>
      <c r="H32" s="38" t="s">
        <v>25</v>
      </c>
      <c r="I32" s="2">
        <v>34</v>
      </c>
      <c r="J32" s="45">
        <v>34</v>
      </c>
      <c r="K32" s="45">
        <v>0</v>
      </c>
      <c r="L32" s="45">
        <v>0</v>
      </c>
      <c r="M32" s="45">
        <v>0</v>
      </c>
      <c r="N32" s="45">
        <v>0</v>
      </c>
      <c r="O32" s="52">
        <f t="shared" si="0"/>
        <v>34</v>
      </c>
      <c r="P32" s="97">
        <f t="shared" si="1"/>
        <v>0</v>
      </c>
      <c r="Q32" s="77" t="s">
        <v>556</v>
      </c>
    </row>
    <row r="33" spans="1:17" ht="29" x14ac:dyDescent="0.35">
      <c r="A33" s="16" t="s">
        <v>601</v>
      </c>
      <c r="B33" s="16"/>
      <c r="C33" s="82">
        <v>43573</v>
      </c>
      <c r="D33" s="42" t="s">
        <v>602</v>
      </c>
      <c r="E33" s="43" t="s">
        <v>603</v>
      </c>
      <c r="F33" s="44">
        <v>632178</v>
      </c>
      <c r="G33" s="44">
        <v>142467</v>
      </c>
      <c r="H33" s="38" t="s">
        <v>25</v>
      </c>
      <c r="I33" s="2">
        <v>24</v>
      </c>
      <c r="J33" s="45">
        <v>9</v>
      </c>
      <c r="K33" s="45">
        <v>9</v>
      </c>
      <c r="L33" s="45">
        <v>6</v>
      </c>
      <c r="M33" s="45">
        <v>0</v>
      </c>
      <c r="N33" s="45">
        <v>0</v>
      </c>
      <c r="O33" s="52">
        <f t="shared" si="0"/>
        <v>24</v>
      </c>
      <c r="P33" s="97">
        <f t="shared" si="1"/>
        <v>0</v>
      </c>
      <c r="Q33" s="77" t="s">
        <v>556</v>
      </c>
    </row>
    <row r="34" spans="1:17" x14ac:dyDescent="0.35">
      <c r="A34" s="16" t="s">
        <v>604</v>
      </c>
      <c r="B34" s="16"/>
      <c r="C34" s="82">
        <v>45295</v>
      </c>
      <c r="D34" s="42" t="s">
        <v>605</v>
      </c>
      <c r="E34" s="43" t="s">
        <v>109</v>
      </c>
      <c r="F34" s="44">
        <v>626285</v>
      </c>
      <c r="G34" s="44">
        <v>152232</v>
      </c>
      <c r="H34" s="38" t="s">
        <v>25</v>
      </c>
      <c r="I34" s="2">
        <v>26</v>
      </c>
      <c r="J34" s="45">
        <v>20</v>
      </c>
      <c r="K34" s="45">
        <v>6</v>
      </c>
      <c r="L34" s="45">
        <v>0</v>
      </c>
      <c r="M34" s="45">
        <v>0</v>
      </c>
      <c r="N34" s="45">
        <v>0</v>
      </c>
      <c r="O34" s="52">
        <f t="shared" si="0"/>
        <v>26</v>
      </c>
      <c r="P34" s="97">
        <f t="shared" si="1"/>
        <v>0</v>
      </c>
      <c r="Q34" s="77" t="s">
        <v>556</v>
      </c>
    </row>
    <row r="35" spans="1:17" ht="29" x14ac:dyDescent="0.35">
      <c r="A35" s="16" t="s">
        <v>606</v>
      </c>
      <c r="B35" s="16"/>
      <c r="C35" s="82">
        <v>45043</v>
      </c>
      <c r="D35" s="42" t="s">
        <v>607</v>
      </c>
      <c r="E35" s="43" t="s">
        <v>28</v>
      </c>
      <c r="F35" s="44">
        <v>633690</v>
      </c>
      <c r="G35" s="44">
        <v>153107</v>
      </c>
      <c r="H35" s="38" t="s">
        <v>25</v>
      </c>
      <c r="I35" s="2">
        <v>152</v>
      </c>
      <c r="J35" s="45">
        <v>8</v>
      </c>
      <c r="K35" s="45">
        <v>50</v>
      </c>
      <c r="L35" s="45">
        <v>50</v>
      </c>
      <c r="M35" s="45">
        <v>44</v>
      </c>
      <c r="N35" s="45">
        <v>0</v>
      </c>
      <c r="O35" s="52">
        <f t="shared" si="0"/>
        <v>152</v>
      </c>
      <c r="P35" s="97">
        <f t="shared" si="1"/>
        <v>0</v>
      </c>
      <c r="Q35" s="78" t="s">
        <v>869</v>
      </c>
    </row>
    <row r="36" spans="1:17" ht="43.5" x14ac:dyDescent="0.35">
      <c r="A36" s="11" t="s">
        <v>608</v>
      </c>
      <c r="B36" s="11"/>
      <c r="C36" s="82">
        <v>37812</v>
      </c>
      <c r="D36" s="42" t="s">
        <v>609</v>
      </c>
      <c r="E36" s="43" t="s">
        <v>75</v>
      </c>
      <c r="F36" s="44">
        <v>633537</v>
      </c>
      <c r="G36" s="44">
        <v>158335</v>
      </c>
      <c r="H36" s="38" t="s">
        <v>25</v>
      </c>
      <c r="I36" s="18">
        <v>221</v>
      </c>
      <c r="J36" s="45">
        <v>0</v>
      </c>
      <c r="K36" s="45">
        <v>50</v>
      </c>
      <c r="L36" s="45">
        <v>50</v>
      </c>
      <c r="M36" s="45">
        <v>50</v>
      </c>
      <c r="N36" s="45">
        <v>50</v>
      </c>
      <c r="O36" s="52">
        <f t="shared" si="0"/>
        <v>200</v>
      </c>
      <c r="P36" s="97">
        <f t="shared" si="1"/>
        <v>21</v>
      </c>
      <c r="Q36" s="78" t="s">
        <v>856</v>
      </c>
    </row>
    <row r="37" spans="1:17" ht="29" x14ac:dyDescent="0.35">
      <c r="A37" s="16" t="s">
        <v>610</v>
      </c>
      <c r="B37" s="16"/>
      <c r="C37" s="82">
        <v>45328</v>
      </c>
      <c r="D37" s="42" t="s">
        <v>611</v>
      </c>
      <c r="E37" s="43" t="s">
        <v>243</v>
      </c>
      <c r="F37" s="44">
        <v>635379</v>
      </c>
      <c r="G37" s="44">
        <v>152618</v>
      </c>
      <c r="H37" s="38" t="s">
        <v>25</v>
      </c>
      <c r="I37" s="2">
        <v>35</v>
      </c>
      <c r="J37" s="45">
        <v>30</v>
      </c>
      <c r="K37" s="45">
        <v>5</v>
      </c>
      <c r="L37" s="45">
        <v>0</v>
      </c>
      <c r="M37" s="45">
        <v>0</v>
      </c>
      <c r="N37" s="45">
        <v>0</v>
      </c>
      <c r="O37" s="52">
        <f t="shared" si="0"/>
        <v>35</v>
      </c>
      <c r="P37" s="97">
        <f t="shared" si="1"/>
        <v>0</v>
      </c>
      <c r="Q37" s="77" t="s">
        <v>556</v>
      </c>
    </row>
    <row r="38" spans="1:17" ht="29" x14ac:dyDescent="0.35">
      <c r="A38" s="16" t="s">
        <v>612</v>
      </c>
      <c r="B38" s="16"/>
      <c r="C38" s="82">
        <v>45586</v>
      </c>
      <c r="D38" s="42" t="s">
        <v>611</v>
      </c>
      <c r="E38" s="43" t="s">
        <v>243</v>
      </c>
      <c r="F38" s="44">
        <v>635376</v>
      </c>
      <c r="G38" s="44">
        <v>152636</v>
      </c>
      <c r="H38" s="38" t="s">
        <v>18</v>
      </c>
      <c r="I38" s="2">
        <v>64</v>
      </c>
      <c r="J38" s="45">
        <v>0</v>
      </c>
      <c r="K38" s="45">
        <v>30</v>
      </c>
      <c r="L38" s="45">
        <v>30</v>
      </c>
      <c r="M38" s="45">
        <v>4</v>
      </c>
      <c r="N38" s="45">
        <v>0</v>
      </c>
      <c r="O38" s="52">
        <f t="shared" si="0"/>
        <v>64</v>
      </c>
      <c r="P38" s="97">
        <f t="shared" si="1"/>
        <v>0</v>
      </c>
      <c r="Q38" s="78" t="s">
        <v>858</v>
      </c>
    </row>
    <row r="39" spans="1:17" ht="29" x14ac:dyDescent="0.35">
      <c r="A39" s="16" t="s">
        <v>613</v>
      </c>
      <c r="B39" s="16"/>
      <c r="C39" s="82">
        <v>45037</v>
      </c>
      <c r="D39" s="42" t="s">
        <v>860</v>
      </c>
      <c r="E39" s="43" t="s">
        <v>243</v>
      </c>
      <c r="F39" s="44">
        <v>635980</v>
      </c>
      <c r="G39" s="44">
        <v>152340</v>
      </c>
      <c r="H39" s="38" t="s">
        <v>18</v>
      </c>
      <c r="I39" s="2">
        <v>48</v>
      </c>
      <c r="J39" s="45">
        <v>0</v>
      </c>
      <c r="K39" s="45">
        <v>0</v>
      </c>
      <c r="L39" s="45">
        <v>0</v>
      </c>
      <c r="M39" s="45">
        <v>48</v>
      </c>
      <c r="N39" s="45">
        <v>0</v>
      </c>
      <c r="O39" s="52">
        <f t="shared" si="0"/>
        <v>48</v>
      </c>
      <c r="P39" s="97">
        <f t="shared" si="1"/>
        <v>0</v>
      </c>
      <c r="Q39" s="78" t="s">
        <v>858</v>
      </c>
    </row>
    <row r="40" spans="1:17" ht="58" x14ac:dyDescent="0.35">
      <c r="A40" s="16" t="s">
        <v>613</v>
      </c>
      <c r="B40" s="16"/>
      <c r="C40" s="82">
        <v>45037</v>
      </c>
      <c r="D40" s="42" t="s">
        <v>614</v>
      </c>
      <c r="E40" s="43" t="s">
        <v>243</v>
      </c>
      <c r="F40" s="44">
        <v>635980</v>
      </c>
      <c r="G40" s="44">
        <v>152340</v>
      </c>
      <c r="H40" s="38" t="s">
        <v>18</v>
      </c>
      <c r="I40" s="2">
        <v>31</v>
      </c>
      <c r="J40" s="45">
        <v>0</v>
      </c>
      <c r="K40" s="45">
        <v>0</v>
      </c>
      <c r="L40" s="45">
        <v>31</v>
      </c>
      <c r="M40" s="45">
        <v>0</v>
      </c>
      <c r="N40" s="45">
        <v>0</v>
      </c>
      <c r="O40" s="52">
        <f t="shared" si="0"/>
        <v>31</v>
      </c>
      <c r="P40" s="97">
        <f t="shared" si="1"/>
        <v>0</v>
      </c>
      <c r="Q40" s="78" t="s">
        <v>854</v>
      </c>
    </row>
    <row r="41" spans="1:17" x14ac:dyDescent="0.35">
      <c r="A41" s="16" t="s">
        <v>615</v>
      </c>
      <c r="B41" s="16"/>
      <c r="C41" s="82">
        <v>44650</v>
      </c>
      <c r="D41" s="42" t="s">
        <v>616</v>
      </c>
      <c r="E41" s="43" t="s">
        <v>17</v>
      </c>
      <c r="F41" s="44">
        <v>632602</v>
      </c>
      <c r="G41" s="44">
        <v>149717</v>
      </c>
      <c r="H41" s="38" t="s">
        <v>25</v>
      </c>
      <c r="I41" s="2">
        <v>4</v>
      </c>
      <c r="J41" s="45">
        <v>4</v>
      </c>
      <c r="K41" s="45">
        <v>0</v>
      </c>
      <c r="L41" s="45">
        <v>0</v>
      </c>
      <c r="M41" s="45">
        <v>0</v>
      </c>
      <c r="N41" s="45">
        <v>0</v>
      </c>
      <c r="O41" s="52">
        <f t="shared" si="0"/>
        <v>4</v>
      </c>
      <c r="P41" s="97">
        <f t="shared" si="1"/>
        <v>0</v>
      </c>
      <c r="Q41" s="77" t="s">
        <v>556</v>
      </c>
    </row>
    <row r="42" spans="1:17" ht="72.5" x14ac:dyDescent="0.35">
      <c r="A42" s="16" t="s">
        <v>617</v>
      </c>
      <c r="B42" s="16"/>
      <c r="C42" s="82">
        <v>42279</v>
      </c>
      <c r="D42" s="42" t="s">
        <v>618</v>
      </c>
      <c r="E42" s="43" t="s">
        <v>495</v>
      </c>
      <c r="F42" s="44">
        <v>636352</v>
      </c>
      <c r="G42" s="44">
        <v>149906</v>
      </c>
      <c r="H42" s="38" t="s">
        <v>863</v>
      </c>
      <c r="I42" s="18">
        <v>155</v>
      </c>
      <c r="J42" s="45">
        <v>0</v>
      </c>
      <c r="K42" s="45">
        <v>0</v>
      </c>
      <c r="L42" s="45">
        <v>0</v>
      </c>
      <c r="M42" s="45">
        <v>30</v>
      </c>
      <c r="N42" s="45">
        <v>45</v>
      </c>
      <c r="O42" s="52">
        <f t="shared" si="0"/>
        <v>75</v>
      </c>
      <c r="P42" s="97">
        <f t="shared" si="1"/>
        <v>80</v>
      </c>
      <c r="Q42" s="78" t="s">
        <v>865</v>
      </c>
    </row>
    <row r="43" spans="1:17" x14ac:dyDescent="0.35">
      <c r="A43" s="16" t="s">
        <v>619</v>
      </c>
      <c r="B43" s="16"/>
      <c r="C43" s="82">
        <v>45196</v>
      </c>
      <c r="D43" s="42" t="s">
        <v>620</v>
      </c>
      <c r="E43" s="43" t="s">
        <v>158</v>
      </c>
      <c r="F43" s="44">
        <v>630438</v>
      </c>
      <c r="G43" s="44">
        <v>144771</v>
      </c>
      <c r="H43" s="38" t="s">
        <v>18</v>
      </c>
      <c r="I43" s="2">
        <v>28</v>
      </c>
      <c r="J43" s="45">
        <v>0</v>
      </c>
      <c r="K43" s="45">
        <v>20</v>
      </c>
      <c r="L43" s="45">
        <v>8</v>
      </c>
      <c r="M43" s="45">
        <v>0</v>
      </c>
      <c r="N43" s="45">
        <v>0</v>
      </c>
      <c r="O43" s="52">
        <f t="shared" si="0"/>
        <v>28</v>
      </c>
      <c r="P43" s="97">
        <f t="shared" si="1"/>
        <v>0</v>
      </c>
      <c r="Q43" s="78" t="s">
        <v>858</v>
      </c>
    </row>
    <row r="44" spans="1:17" ht="29" x14ac:dyDescent="0.35">
      <c r="A44" s="68" t="s">
        <v>621</v>
      </c>
      <c r="B44" s="68"/>
      <c r="C44" s="89">
        <v>45492</v>
      </c>
      <c r="D44" s="81" t="s">
        <v>622</v>
      </c>
      <c r="E44" s="80" t="s">
        <v>519</v>
      </c>
      <c r="F44" s="67">
        <v>624616</v>
      </c>
      <c r="G44" s="67">
        <v>157167</v>
      </c>
      <c r="H44" s="54" t="s">
        <v>25</v>
      </c>
      <c r="I44" s="23">
        <v>71</v>
      </c>
      <c r="J44" s="104">
        <v>44</v>
      </c>
      <c r="K44" s="104">
        <v>27</v>
      </c>
      <c r="L44" s="104">
        <v>0</v>
      </c>
      <c r="M44" s="104">
        <v>0</v>
      </c>
      <c r="N44" s="104">
        <v>0</v>
      </c>
      <c r="O44" s="105">
        <f t="shared" si="0"/>
        <v>71</v>
      </c>
      <c r="P44" s="97">
        <f t="shared" si="1"/>
        <v>0</v>
      </c>
      <c r="Q44" s="107" t="s">
        <v>864</v>
      </c>
    </row>
    <row r="45" spans="1:17" ht="58" x14ac:dyDescent="0.35">
      <c r="A45" s="16" t="s">
        <v>623</v>
      </c>
      <c r="B45" s="16" t="s">
        <v>624</v>
      </c>
      <c r="C45" s="82" t="s">
        <v>625</v>
      </c>
      <c r="D45" s="42" t="s">
        <v>861</v>
      </c>
      <c r="E45" s="43" t="s">
        <v>70</v>
      </c>
      <c r="F45" s="44">
        <v>630500</v>
      </c>
      <c r="G45" s="44">
        <v>142874</v>
      </c>
      <c r="H45" s="38" t="s">
        <v>25</v>
      </c>
      <c r="I45" s="2">
        <v>42</v>
      </c>
      <c r="J45" s="45">
        <v>0</v>
      </c>
      <c r="K45" s="45">
        <v>0</v>
      </c>
      <c r="L45" s="45">
        <v>42</v>
      </c>
      <c r="M45" s="45">
        <v>0</v>
      </c>
      <c r="N45" s="45">
        <v>0</v>
      </c>
      <c r="O45" s="20">
        <f>SUM(J45:N45)</f>
        <v>42</v>
      </c>
      <c r="P45" s="97">
        <f t="shared" si="1"/>
        <v>0</v>
      </c>
      <c r="Q45" s="108" t="s">
        <v>853</v>
      </c>
    </row>
    <row r="46" spans="1:17" x14ac:dyDescent="0.35">
      <c r="C46" s="90"/>
      <c r="D46" s="76"/>
      <c r="F46" s="103"/>
      <c r="G46" s="103"/>
      <c r="H46" s="13"/>
      <c r="I46" s="106"/>
      <c r="J46" s="14"/>
      <c r="K46" s="14"/>
      <c r="L46" s="14"/>
      <c r="M46" s="14"/>
      <c r="N46" s="14"/>
      <c r="O46" s="62"/>
      <c r="P46" s="62"/>
      <c r="Q46" s="15"/>
    </row>
    <row r="47" spans="1:17" x14ac:dyDescent="0.35">
      <c r="A47" s="88"/>
      <c r="B47" s="88"/>
      <c r="C47" s="90"/>
      <c r="D47" s="76"/>
      <c r="H47" s="34" t="s">
        <v>6</v>
      </c>
      <c r="I47" s="58">
        <f>SUM(I4:I45)</f>
        <v>1852</v>
      </c>
      <c r="J47" s="58">
        <f>SUM(J4:J45)</f>
        <v>360</v>
      </c>
      <c r="K47" s="58">
        <f>SUM(K4:K45)</f>
        <v>495</v>
      </c>
      <c r="L47" s="58">
        <f>SUM(L4:L45)</f>
        <v>452</v>
      </c>
      <c r="M47" s="58">
        <f t="shared" ref="M47:N47" si="2">SUM(M4:M44)</f>
        <v>319</v>
      </c>
      <c r="N47" s="58">
        <f t="shared" si="2"/>
        <v>125</v>
      </c>
      <c r="O47" s="58">
        <f>SUM(O4:O45)</f>
        <v>1751</v>
      </c>
      <c r="P47" s="58">
        <f>SUM(P4:P45)</f>
        <v>101</v>
      </c>
      <c r="Q47" s="41"/>
    </row>
  </sheetData>
  <autoFilter ref="A3:O3" xr:uid="{53D57DB4-76B5-4625-ACB3-F0E52C69C69D}">
    <sortState xmlns:xlrd2="http://schemas.microsoft.com/office/spreadsheetml/2017/richdata2" ref="A4:O47">
      <sortCondition ref="E3"/>
    </sortState>
  </autoFilter>
  <pageMargins left="0.7" right="0.7" top="0.75" bottom="0.75" header="0.3" footer="0.3"/>
  <pageSetup paperSize="0" scale="50" fitToHeight="2" orientation="landscape" r:id="rId1"/>
  <headerFooter>
    <oddHeader xml:space="preserve">&amp;C&amp;"Arial,Bold"&amp;18&amp;K71A98CAppendix 3 - Phasing of Major Sites with detailed consent 2023-24
</oddHeader>
  </headerFooter>
  <ignoredErrors>
    <ignoredError sqref="O4:O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9B6E-D758-40FA-AF45-E37E90ADE38D}">
  <sheetPr>
    <pageSetUpPr fitToPage="1"/>
  </sheetPr>
  <dimension ref="A1:Q15"/>
  <sheetViews>
    <sheetView zoomScale="70" zoomScaleNormal="70" zoomScalePageLayoutView="70" workbookViewId="0">
      <selection activeCell="D16" sqref="D16"/>
    </sheetView>
  </sheetViews>
  <sheetFormatPr defaultColWidth="8.81640625" defaultRowHeight="14.5" x14ac:dyDescent="0.35"/>
  <cols>
    <col min="1" max="1" width="15.81640625" style="92" customWidth="1"/>
    <col min="2" max="2" width="18" style="92" customWidth="1"/>
    <col min="3" max="3" width="15.81640625" style="92" customWidth="1"/>
    <col min="4" max="4" width="23.81640625" customWidth="1"/>
    <col min="5" max="5" width="20.81640625" customWidth="1"/>
    <col min="6" max="6" width="12.81640625" customWidth="1"/>
    <col min="7" max="7" width="13.1796875" customWidth="1"/>
    <col min="8" max="8" width="17" style="92" customWidth="1"/>
    <col min="9" max="9" width="18.54296875" customWidth="1"/>
    <col min="10" max="10" width="12.54296875" customWidth="1"/>
    <col min="11" max="11" width="12.81640625" customWidth="1"/>
    <col min="12" max="12" width="13.1796875" customWidth="1"/>
    <col min="13" max="13" width="13" customWidth="1"/>
    <col min="14" max="14" width="13.54296875" customWidth="1"/>
    <col min="15" max="15" width="12.81640625" customWidth="1"/>
    <col min="16" max="16" width="14.1796875" customWidth="1"/>
    <col min="17" max="17" width="70.81640625" style="76" customWidth="1"/>
  </cols>
  <sheetData>
    <row r="1" spans="1:17" x14ac:dyDescent="0.35">
      <c r="D1" s="7" t="s">
        <v>874</v>
      </c>
    </row>
    <row r="3" spans="1:17" ht="46.5" x14ac:dyDescent="0.35">
      <c r="A3" s="4" t="s">
        <v>7</v>
      </c>
      <c r="B3" s="4" t="s">
        <v>553</v>
      </c>
      <c r="C3" s="17" t="s">
        <v>0</v>
      </c>
      <c r="D3" s="5" t="s">
        <v>1</v>
      </c>
      <c r="E3" s="4" t="s">
        <v>2</v>
      </c>
      <c r="F3" s="4" t="s">
        <v>3</v>
      </c>
      <c r="G3" s="4" t="s">
        <v>4</v>
      </c>
      <c r="H3" s="93" t="s">
        <v>8</v>
      </c>
      <c r="I3" s="36" t="s">
        <v>9</v>
      </c>
      <c r="J3" s="37" t="s">
        <v>10</v>
      </c>
      <c r="K3" s="37" t="s">
        <v>11</v>
      </c>
      <c r="L3" s="37" t="s">
        <v>12</v>
      </c>
      <c r="M3" s="37" t="s">
        <v>13</v>
      </c>
      <c r="N3" s="37" t="s">
        <v>14</v>
      </c>
      <c r="O3" s="36" t="s">
        <v>5</v>
      </c>
      <c r="P3" s="36" t="s">
        <v>834</v>
      </c>
      <c r="Q3" s="36" t="s">
        <v>626</v>
      </c>
    </row>
    <row r="4" spans="1:17" ht="43.5" x14ac:dyDescent="0.35">
      <c r="A4" s="16" t="s">
        <v>627</v>
      </c>
      <c r="B4" s="16"/>
      <c r="C4" s="82">
        <v>44816</v>
      </c>
      <c r="D4" s="42" t="s">
        <v>628</v>
      </c>
      <c r="E4" s="43" t="s">
        <v>31</v>
      </c>
      <c r="F4" s="44">
        <v>629716</v>
      </c>
      <c r="G4" s="44">
        <v>158216</v>
      </c>
      <c r="H4" s="38" t="s">
        <v>18</v>
      </c>
      <c r="I4" s="46">
        <v>76</v>
      </c>
      <c r="J4" s="45">
        <v>0</v>
      </c>
      <c r="K4" s="45">
        <v>0</v>
      </c>
      <c r="L4" s="45">
        <v>0</v>
      </c>
      <c r="M4" s="45">
        <v>0</v>
      </c>
      <c r="N4" s="45">
        <v>0</v>
      </c>
      <c r="O4" s="20">
        <f>SUM(J4:N4)</f>
        <v>0</v>
      </c>
      <c r="P4" s="97">
        <v>76</v>
      </c>
      <c r="Q4" s="109" t="s">
        <v>835</v>
      </c>
    </row>
    <row r="5" spans="1:17" ht="29" x14ac:dyDescent="0.35">
      <c r="A5" s="16" t="s">
        <v>629</v>
      </c>
      <c r="B5" s="16" t="s">
        <v>630</v>
      </c>
      <c r="C5" s="82">
        <v>45429</v>
      </c>
      <c r="D5" s="42" t="s">
        <v>631</v>
      </c>
      <c r="E5" s="43" t="s">
        <v>31</v>
      </c>
      <c r="F5" s="44">
        <v>629438</v>
      </c>
      <c r="G5" s="44">
        <v>158316</v>
      </c>
      <c r="H5" s="38" t="s">
        <v>18</v>
      </c>
      <c r="I5" s="46">
        <v>50</v>
      </c>
      <c r="J5" s="45">
        <v>0</v>
      </c>
      <c r="K5" s="45">
        <v>0</v>
      </c>
      <c r="L5" s="45">
        <v>0</v>
      </c>
      <c r="M5" s="45">
        <v>0</v>
      </c>
      <c r="N5" s="45">
        <v>0</v>
      </c>
      <c r="O5" s="20">
        <f t="shared" ref="O5:O13" si="0">SUM(J5:N5)</f>
        <v>0</v>
      </c>
      <c r="P5" s="97">
        <v>50</v>
      </c>
      <c r="Q5" s="109" t="s">
        <v>835</v>
      </c>
    </row>
    <row r="6" spans="1:17" ht="58" x14ac:dyDescent="0.35">
      <c r="A6" s="16" t="s">
        <v>632</v>
      </c>
      <c r="B6" s="16"/>
      <c r="C6" s="82">
        <v>45737</v>
      </c>
      <c r="D6" s="42" t="s">
        <v>633</v>
      </c>
      <c r="E6" s="43" t="s">
        <v>67</v>
      </c>
      <c r="F6" s="44">
        <v>624726</v>
      </c>
      <c r="G6" s="44">
        <v>138667</v>
      </c>
      <c r="H6" s="38" t="s">
        <v>18</v>
      </c>
      <c r="I6" s="46">
        <v>89</v>
      </c>
      <c r="J6" s="45">
        <v>0</v>
      </c>
      <c r="K6" s="45">
        <v>0</v>
      </c>
      <c r="L6" s="45">
        <v>0</v>
      </c>
      <c r="M6" s="45">
        <v>0</v>
      </c>
      <c r="N6" s="45">
        <v>0</v>
      </c>
      <c r="O6" s="20">
        <f>SUM(J6:N6)</f>
        <v>0</v>
      </c>
      <c r="P6" s="97">
        <v>89</v>
      </c>
      <c r="Q6" s="109" t="s">
        <v>836</v>
      </c>
    </row>
    <row r="7" spans="1:17" ht="43.5" x14ac:dyDescent="0.35">
      <c r="A7" s="16" t="s">
        <v>634</v>
      </c>
      <c r="B7" s="16"/>
      <c r="C7" s="82">
        <v>45547</v>
      </c>
      <c r="D7" s="42" t="s">
        <v>635</v>
      </c>
      <c r="E7" s="43" t="s">
        <v>73</v>
      </c>
      <c r="F7" s="44">
        <v>636055</v>
      </c>
      <c r="G7" s="44">
        <v>150532</v>
      </c>
      <c r="H7" s="38" t="s">
        <v>18</v>
      </c>
      <c r="I7" s="46">
        <v>140</v>
      </c>
      <c r="J7" s="45">
        <v>0</v>
      </c>
      <c r="K7" s="45">
        <v>0</v>
      </c>
      <c r="L7" s="45">
        <v>0</v>
      </c>
      <c r="M7" s="45">
        <v>0</v>
      </c>
      <c r="N7" s="45">
        <v>0</v>
      </c>
      <c r="O7" s="20">
        <f>SUM(J7:N7)</f>
        <v>0</v>
      </c>
      <c r="P7" s="97">
        <v>140</v>
      </c>
      <c r="Q7" s="109" t="s">
        <v>837</v>
      </c>
    </row>
    <row r="8" spans="1:17" ht="58" x14ac:dyDescent="0.35">
      <c r="A8" s="16" t="s">
        <v>636</v>
      </c>
      <c r="B8" s="16"/>
      <c r="C8" s="82">
        <v>45268</v>
      </c>
      <c r="D8" s="42" t="s">
        <v>211</v>
      </c>
      <c r="E8" s="43" t="s">
        <v>70</v>
      </c>
      <c r="F8" s="44">
        <v>630369</v>
      </c>
      <c r="G8" s="44">
        <v>143007</v>
      </c>
      <c r="H8" s="38" t="s">
        <v>18</v>
      </c>
      <c r="I8" s="46">
        <v>135</v>
      </c>
      <c r="J8" s="45">
        <v>0</v>
      </c>
      <c r="K8" s="45">
        <v>0</v>
      </c>
      <c r="L8" s="45">
        <v>0</v>
      </c>
      <c r="M8" s="45">
        <v>51</v>
      </c>
      <c r="N8" s="45">
        <v>47</v>
      </c>
      <c r="O8" s="20">
        <f>SUM(J8:N8)</f>
        <v>98</v>
      </c>
      <c r="P8" s="97">
        <v>37</v>
      </c>
      <c r="Q8" s="109" t="s">
        <v>838</v>
      </c>
    </row>
    <row r="9" spans="1:17" ht="29" x14ac:dyDescent="0.35">
      <c r="A9" s="16" t="s">
        <v>637</v>
      </c>
      <c r="B9" s="16"/>
      <c r="C9" s="82">
        <v>44797</v>
      </c>
      <c r="D9" s="42" t="s">
        <v>638</v>
      </c>
      <c r="E9" s="43" t="s">
        <v>70</v>
      </c>
      <c r="F9" s="44">
        <v>630566</v>
      </c>
      <c r="G9" s="44">
        <v>142272</v>
      </c>
      <c r="H9" s="38" t="s">
        <v>18</v>
      </c>
      <c r="I9" s="46">
        <v>10</v>
      </c>
      <c r="J9" s="45">
        <v>0</v>
      </c>
      <c r="K9" s="45">
        <v>0</v>
      </c>
      <c r="L9" s="45">
        <v>0</v>
      </c>
      <c r="M9" s="45">
        <v>0</v>
      </c>
      <c r="N9" s="45">
        <v>0</v>
      </c>
      <c r="O9" s="20">
        <f>SUM(J9:N9)</f>
        <v>0</v>
      </c>
      <c r="P9" s="97">
        <v>10</v>
      </c>
      <c r="Q9" s="109" t="s">
        <v>835</v>
      </c>
    </row>
    <row r="10" spans="1:17" ht="29" x14ac:dyDescent="0.35">
      <c r="A10" s="16" t="s">
        <v>639</v>
      </c>
      <c r="B10" s="16"/>
      <c r="C10" s="82">
        <v>45044</v>
      </c>
      <c r="D10" s="42" t="s">
        <v>640</v>
      </c>
      <c r="E10" s="43" t="s">
        <v>70</v>
      </c>
      <c r="F10" s="44">
        <v>630326</v>
      </c>
      <c r="G10" s="44">
        <v>143040</v>
      </c>
      <c r="H10" s="38" t="s">
        <v>18</v>
      </c>
      <c r="I10" s="46">
        <v>11</v>
      </c>
      <c r="J10" s="45">
        <v>0</v>
      </c>
      <c r="K10" s="45">
        <v>0</v>
      </c>
      <c r="L10" s="45">
        <v>0</v>
      </c>
      <c r="M10" s="45">
        <v>0</v>
      </c>
      <c r="N10" s="45">
        <v>0</v>
      </c>
      <c r="O10" s="20">
        <f t="shared" si="0"/>
        <v>0</v>
      </c>
      <c r="P10" s="97">
        <v>11</v>
      </c>
      <c r="Q10" s="109" t="s">
        <v>835</v>
      </c>
    </row>
    <row r="11" spans="1:17" ht="87" x14ac:dyDescent="0.35">
      <c r="A11" s="16" t="s">
        <v>641</v>
      </c>
      <c r="B11" s="16"/>
      <c r="C11" s="82">
        <v>42248</v>
      </c>
      <c r="D11" s="71" t="s">
        <v>885</v>
      </c>
      <c r="E11" s="72" t="s">
        <v>75</v>
      </c>
      <c r="F11" s="73">
        <v>633055</v>
      </c>
      <c r="G11" s="73">
        <v>159544</v>
      </c>
      <c r="H11" s="94" t="s">
        <v>18</v>
      </c>
      <c r="I11" s="3">
        <v>500</v>
      </c>
      <c r="J11" s="45">
        <v>0</v>
      </c>
      <c r="K11" s="45">
        <v>0</v>
      </c>
      <c r="L11" s="45">
        <v>50</v>
      </c>
      <c r="M11" s="45">
        <v>50</v>
      </c>
      <c r="N11" s="45">
        <v>50</v>
      </c>
      <c r="O11" s="20">
        <f t="shared" si="0"/>
        <v>150</v>
      </c>
      <c r="P11" s="97">
        <v>350</v>
      </c>
      <c r="Q11" s="111" t="s">
        <v>839</v>
      </c>
    </row>
    <row r="12" spans="1:17" ht="29" x14ac:dyDescent="0.35">
      <c r="A12" s="16" t="s">
        <v>642</v>
      </c>
      <c r="B12" s="16"/>
      <c r="C12" s="82">
        <v>45440</v>
      </c>
      <c r="D12" s="42" t="s">
        <v>643</v>
      </c>
      <c r="E12" s="43" t="s">
        <v>243</v>
      </c>
      <c r="F12" s="44">
        <v>635980</v>
      </c>
      <c r="G12" s="44">
        <v>152340</v>
      </c>
      <c r="H12" s="38" t="s">
        <v>18</v>
      </c>
      <c r="I12" s="47">
        <v>92</v>
      </c>
      <c r="J12" s="45">
        <v>0</v>
      </c>
      <c r="K12" s="45">
        <v>0</v>
      </c>
      <c r="L12" s="45">
        <v>0</v>
      </c>
      <c r="M12" s="45">
        <v>0</v>
      </c>
      <c r="N12" s="45">
        <v>0</v>
      </c>
      <c r="O12" s="20">
        <f t="shared" si="0"/>
        <v>0</v>
      </c>
      <c r="P12" s="97">
        <v>92</v>
      </c>
      <c r="Q12" s="109" t="s">
        <v>835</v>
      </c>
    </row>
    <row r="13" spans="1:17" ht="29" x14ac:dyDescent="0.35">
      <c r="A13" s="16" t="s">
        <v>644</v>
      </c>
      <c r="B13" s="16"/>
      <c r="C13" s="82">
        <v>45432</v>
      </c>
      <c r="D13" s="42" t="s">
        <v>645</v>
      </c>
      <c r="E13" s="43" t="s">
        <v>434</v>
      </c>
      <c r="F13" s="44">
        <v>635710</v>
      </c>
      <c r="G13" s="44">
        <v>145249</v>
      </c>
      <c r="H13" s="38" t="s">
        <v>18</v>
      </c>
      <c r="I13" s="16">
        <v>15</v>
      </c>
      <c r="J13" s="45">
        <v>0</v>
      </c>
      <c r="K13" s="45">
        <v>0</v>
      </c>
      <c r="L13" s="45">
        <v>15</v>
      </c>
      <c r="M13" s="45">
        <v>0</v>
      </c>
      <c r="N13" s="45">
        <v>0</v>
      </c>
      <c r="O13" s="20">
        <f t="shared" si="0"/>
        <v>15</v>
      </c>
      <c r="P13" s="97">
        <v>0</v>
      </c>
      <c r="Q13" s="109" t="s">
        <v>840</v>
      </c>
    </row>
    <row r="14" spans="1:17" x14ac:dyDescent="0.35">
      <c r="A14" s="14"/>
      <c r="B14" s="14"/>
      <c r="C14" s="90"/>
      <c r="D14" s="76"/>
      <c r="E14" s="55"/>
      <c r="F14" s="103"/>
      <c r="G14" s="103"/>
      <c r="H14" s="13"/>
      <c r="I14" s="14"/>
      <c r="J14" s="55"/>
      <c r="K14" s="55"/>
      <c r="L14" s="55"/>
      <c r="M14" s="55"/>
      <c r="N14" s="55"/>
      <c r="O14" s="62"/>
      <c r="P14" s="62"/>
      <c r="Q14" s="110"/>
    </row>
    <row r="15" spans="1:17" x14ac:dyDescent="0.35">
      <c r="H15" s="21" t="s">
        <v>6</v>
      </c>
      <c r="I15" s="2">
        <f>SUM(I4:I13)</f>
        <v>1118</v>
      </c>
      <c r="J15" s="2">
        <f t="shared" ref="J15:O15" si="1">SUM(J7:J13)</f>
        <v>0</v>
      </c>
      <c r="K15" s="2">
        <f t="shared" si="1"/>
        <v>0</v>
      </c>
      <c r="L15" s="2">
        <f t="shared" si="1"/>
        <v>65</v>
      </c>
      <c r="M15" s="2">
        <f t="shared" si="1"/>
        <v>101</v>
      </c>
      <c r="N15" s="2">
        <f t="shared" si="1"/>
        <v>97</v>
      </c>
      <c r="O15" s="2">
        <f t="shared" si="1"/>
        <v>263</v>
      </c>
      <c r="P15" s="2">
        <f>SUM(P4:P13)</f>
        <v>855</v>
      </c>
      <c r="Q15" s="75"/>
    </row>
  </sheetData>
  <autoFilter ref="A3:Q3" xr:uid="{A73E9B6E-D758-40FA-AF45-E37E90ADE38D}"/>
  <conditionalFormatting sqref="H4:H14">
    <cfRule type="containsText" dxfId="4" priority="3" operator="containsText" text="Complete">
      <formula>NOT(ISERROR(SEARCH("Complete",H4)))</formula>
    </cfRule>
    <cfRule type="containsText" dxfId="3" priority="4" operator="containsText" text="Under Construction">
      <formula>NOT(ISERROR(SEARCH("Under Construction",H4)))</formula>
    </cfRule>
    <cfRule type="containsText" dxfId="2" priority="5" operator="containsText" text="Not Started">
      <formula>NOT(ISERROR(SEARCH("Not Started",H4)))</formula>
    </cfRule>
  </conditionalFormatting>
  <conditionalFormatting sqref="H15">
    <cfRule type="cellIs" dxfId="1" priority="6" operator="equal">
      <formula>"Under Construction"</formula>
    </cfRule>
    <cfRule type="cellIs" dxfId="0" priority="7" operator="equal">
      <formula>"Completed"</formula>
    </cfRule>
  </conditionalFormatting>
  <pageMargins left="0.7" right="0.7" top="0.75" bottom="0.75" header="0.3" footer="0.3"/>
  <pageSetup paperSize="9" scale="42" orientation="landscape" r:id="rId1"/>
  <headerFooter>
    <oddHeader>&amp;C&amp;"Arial,Bold"&amp;18&amp;K71A98CAppendix 4 - Phasing of Major Sites without detailed consent 2023-24</oddHeader>
  </headerFooter>
  <ignoredErrors>
    <ignoredError sqref="O4:O13 J15:N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54BF-B0D3-4504-BAA3-B91EF1D7A297}">
  <sheetPr>
    <pageSetUpPr fitToPage="1"/>
  </sheetPr>
  <dimension ref="A1:O67"/>
  <sheetViews>
    <sheetView zoomScale="70" zoomScaleNormal="70" workbookViewId="0">
      <pane ySplit="3" topLeftCell="A53" activePane="bottomLeft" state="frozen"/>
      <selection pane="bottomLeft" activeCell="B74" sqref="B73:B74"/>
    </sheetView>
  </sheetViews>
  <sheetFormatPr defaultColWidth="8.81640625" defaultRowHeight="14.5" x14ac:dyDescent="0.35"/>
  <cols>
    <col min="1" max="1" width="14" style="25" customWidth="1"/>
    <col min="2" max="2" width="33.1796875" style="25" customWidth="1"/>
    <col min="3" max="3" width="22.1796875" style="25" customWidth="1"/>
    <col min="4" max="4" width="17.81640625" style="25" customWidth="1"/>
    <col min="5" max="5" width="16.1796875" style="25" customWidth="1"/>
    <col min="6" max="7" width="18.453125" style="25" customWidth="1"/>
    <col min="8" max="8" width="15.08984375" style="25" customWidth="1"/>
    <col min="9" max="9" width="14.6328125" style="25" customWidth="1"/>
    <col min="10" max="10" width="15.08984375" style="25" customWidth="1"/>
    <col min="11" max="12" width="14.90625" style="25" customWidth="1"/>
    <col min="13" max="13" width="12.453125" style="25" customWidth="1"/>
    <col min="14" max="14" width="14.453125" style="25" customWidth="1"/>
    <col min="15" max="15" width="91.54296875" style="55" customWidth="1"/>
    <col min="16" max="16384" width="8.81640625" style="25"/>
  </cols>
  <sheetData>
    <row r="1" spans="1:15" x14ac:dyDescent="0.35">
      <c r="A1" s="49"/>
      <c r="D1" s="7" t="s">
        <v>872</v>
      </c>
    </row>
    <row r="2" spans="1:15" x14ac:dyDescent="0.35">
      <c r="H2" s="35"/>
    </row>
    <row r="3" spans="1:15" ht="43.5" x14ac:dyDescent="0.35">
      <c r="A3" s="4" t="s">
        <v>553</v>
      </c>
      <c r="B3" s="5" t="s">
        <v>1</v>
      </c>
      <c r="C3" s="26" t="s">
        <v>646</v>
      </c>
      <c r="D3" s="4" t="s">
        <v>7</v>
      </c>
      <c r="E3" s="4" t="s">
        <v>647</v>
      </c>
      <c r="F3" s="27" t="s">
        <v>648</v>
      </c>
      <c r="G3" s="27" t="s">
        <v>649</v>
      </c>
      <c r="H3" s="37" t="s">
        <v>10</v>
      </c>
      <c r="I3" s="37" t="s">
        <v>11</v>
      </c>
      <c r="J3" s="37" t="s">
        <v>12</v>
      </c>
      <c r="K3" s="37" t="s">
        <v>13</v>
      </c>
      <c r="L3" s="37" t="s">
        <v>14</v>
      </c>
      <c r="M3" s="37" t="s">
        <v>5</v>
      </c>
      <c r="N3" s="37" t="s">
        <v>650</v>
      </c>
      <c r="O3" s="37" t="s">
        <v>651</v>
      </c>
    </row>
    <row r="4" spans="1:15" ht="37.5" customHeight="1" x14ac:dyDescent="0.35">
      <c r="A4" s="16" t="s">
        <v>652</v>
      </c>
      <c r="B4" s="28" t="s">
        <v>894</v>
      </c>
      <c r="C4" s="29"/>
      <c r="D4" s="38"/>
      <c r="E4" s="38"/>
      <c r="F4" s="33"/>
      <c r="G4" s="33"/>
      <c r="H4" s="115"/>
      <c r="I4" s="115"/>
      <c r="J4" s="115"/>
      <c r="K4" s="115"/>
      <c r="L4" s="115"/>
      <c r="M4" s="116"/>
      <c r="N4" s="97"/>
      <c r="O4" s="109" t="s">
        <v>895</v>
      </c>
    </row>
    <row r="5" spans="1:15" ht="44" customHeight="1" x14ac:dyDescent="0.35">
      <c r="A5" s="134" t="s">
        <v>653</v>
      </c>
      <c r="B5" s="136" t="s">
        <v>891</v>
      </c>
      <c r="C5" s="30" t="s">
        <v>654</v>
      </c>
      <c r="D5" s="38"/>
      <c r="E5" s="38"/>
      <c r="F5" s="125">
        <v>260</v>
      </c>
      <c r="G5" s="33"/>
      <c r="H5" s="115">
        <v>0</v>
      </c>
      <c r="I5" s="115">
        <v>0</v>
      </c>
      <c r="J5" s="115">
        <v>0</v>
      </c>
      <c r="K5" s="115">
        <v>0</v>
      </c>
      <c r="L5" s="115">
        <v>0</v>
      </c>
      <c r="M5" s="116">
        <v>0</v>
      </c>
      <c r="N5" s="97">
        <v>243</v>
      </c>
      <c r="O5" s="109" t="s">
        <v>877</v>
      </c>
    </row>
    <row r="6" spans="1:15" ht="29" x14ac:dyDescent="0.35">
      <c r="A6" s="135"/>
      <c r="B6" s="137"/>
      <c r="C6" s="29" t="s">
        <v>655</v>
      </c>
      <c r="D6" s="38" t="s">
        <v>656</v>
      </c>
      <c r="E6" s="40">
        <v>45737</v>
      </c>
      <c r="F6" s="127"/>
      <c r="G6" s="33">
        <v>17</v>
      </c>
      <c r="H6" s="115">
        <v>0</v>
      </c>
      <c r="I6" s="115">
        <v>0</v>
      </c>
      <c r="J6" s="115">
        <v>9</v>
      </c>
      <c r="K6" s="115">
        <v>8</v>
      </c>
      <c r="L6" s="115">
        <v>0</v>
      </c>
      <c r="M6" s="116">
        <f>SUM(H6:L6)</f>
        <v>17</v>
      </c>
      <c r="N6" s="97">
        <v>0</v>
      </c>
      <c r="O6" s="109" t="s">
        <v>657</v>
      </c>
    </row>
    <row r="7" spans="1:15" ht="29" x14ac:dyDescent="0.35">
      <c r="A7" s="10" t="s">
        <v>658</v>
      </c>
      <c r="B7" s="9" t="s">
        <v>659</v>
      </c>
      <c r="C7" s="29" t="s">
        <v>654</v>
      </c>
      <c r="D7" s="38"/>
      <c r="E7" s="38"/>
      <c r="F7" s="33">
        <v>100</v>
      </c>
      <c r="G7" s="33"/>
      <c r="H7" s="115">
        <v>0</v>
      </c>
      <c r="I7" s="115">
        <v>0</v>
      </c>
      <c r="J7" s="115">
        <v>0</v>
      </c>
      <c r="K7" s="115">
        <v>0</v>
      </c>
      <c r="L7" s="115">
        <v>0</v>
      </c>
      <c r="M7" s="116">
        <f t="shared" ref="M7:M37" si="0">SUM(H7:L7)</f>
        <v>0</v>
      </c>
      <c r="N7" s="97">
        <v>100</v>
      </c>
      <c r="O7" s="42" t="s">
        <v>660</v>
      </c>
    </row>
    <row r="8" spans="1:15" ht="29" x14ac:dyDescent="0.35">
      <c r="A8" s="10" t="s">
        <v>661</v>
      </c>
      <c r="B8" s="9" t="s">
        <v>662</v>
      </c>
      <c r="C8" s="29" t="s">
        <v>654</v>
      </c>
      <c r="D8" s="38"/>
      <c r="E8" s="38"/>
      <c r="F8" s="33">
        <v>100</v>
      </c>
      <c r="G8" s="33"/>
      <c r="H8" s="115">
        <v>0</v>
      </c>
      <c r="I8" s="115">
        <v>0</v>
      </c>
      <c r="J8" s="115">
        <v>0</v>
      </c>
      <c r="K8" s="115">
        <v>0</v>
      </c>
      <c r="L8" s="115">
        <v>0</v>
      </c>
      <c r="M8" s="116">
        <f t="shared" si="0"/>
        <v>0</v>
      </c>
      <c r="N8" s="97">
        <v>100</v>
      </c>
      <c r="O8" s="109" t="s">
        <v>663</v>
      </c>
    </row>
    <row r="9" spans="1:15" ht="47" customHeight="1" x14ac:dyDescent="0.35">
      <c r="A9" s="32" t="s">
        <v>664</v>
      </c>
      <c r="B9" s="1" t="s">
        <v>665</v>
      </c>
      <c r="C9" s="29" t="s">
        <v>654</v>
      </c>
      <c r="D9" s="38"/>
      <c r="E9" s="38"/>
      <c r="F9" s="33">
        <v>80</v>
      </c>
      <c r="G9" s="33"/>
      <c r="H9" s="115">
        <v>0</v>
      </c>
      <c r="I9" s="115">
        <v>0</v>
      </c>
      <c r="J9" s="115">
        <v>0</v>
      </c>
      <c r="K9" s="115">
        <v>0</v>
      </c>
      <c r="L9" s="115">
        <v>0</v>
      </c>
      <c r="M9" s="116">
        <f t="shared" si="0"/>
        <v>0</v>
      </c>
      <c r="N9" s="97">
        <v>80</v>
      </c>
      <c r="O9" s="42" t="s">
        <v>666</v>
      </c>
    </row>
    <row r="10" spans="1:15" ht="29" x14ac:dyDescent="0.35">
      <c r="A10" s="24" t="s">
        <v>667</v>
      </c>
      <c r="B10" s="1" t="s">
        <v>668</v>
      </c>
      <c r="C10" s="29" t="s">
        <v>654</v>
      </c>
      <c r="D10" s="38"/>
      <c r="E10" s="38"/>
      <c r="F10" s="33">
        <v>60</v>
      </c>
      <c r="G10" s="33"/>
      <c r="H10" s="115">
        <v>0</v>
      </c>
      <c r="I10" s="115">
        <v>0</v>
      </c>
      <c r="J10" s="115">
        <v>0</v>
      </c>
      <c r="K10" s="115">
        <v>0</v>
      </c>
      <c r="L10" s="115">
        <v>0</v>
      </c>
      <c r="M10" s="116">
        <f t="shared" si="0"/>
        <v>0</v>
      </c>
      <c r="N10" s="97">
        <v>60</v>
      </c>
      <c r="O10" s="42" t="s">
        <v>666</v>
      </c>
    </row>
    <row r="11" spans="1:15" ht="43.5" x14ac:dyDescent="0.35">
      <c r="A11" s="24" t="s">
        <v>669</v>
      </c>
      <c r="B11" s="1" t="s">
        <v>670</v>
      </c>
      <c r="C11" s="29" t="s">
        <v>654</v>
      </c>
      <c r="D11" s="38"/>
      <c r="E11" s="38"/>
      <c r="F11" s="33">
        <v>100</v>
      </c>
      <c r="G11" s="33"/>
      <c r="H11" s="115">
        <v>0</v>
      </c>
      <c r="I11" s="115">
        <v>0</v>
      </c>
      <c r="J11" s="115">
        <v>0</v>
      </c>
      <c r="K11" s="115">
        <v>0</v>
      </c>
      <c r="L11" s="115">
        <v>0</v>
      </c>
      <c r="M11" s="116">
        <f t="shared" si="0"/>
        <v>0</v>
      </c>
      <c r="N11" s="97">
        <v>100</v>
      </c>
      <c r="O11" s="109" t="s">
        <v>671</v>
      </c>
    </row>
    <row r="12" spans="1:15" ht="29" x14ac:dyDescent="0.35">
      <c r="A12" s="24" t="s">
        <v>672</v>
      </c>
      <c r="B12" s="1" t="s">
        <v>673</v>
      </c>
      <c r="C12" s="29" t="s">
        <v>654</v>
      </c>
      <c r="D12" s="38"/>
      <c r="E12" s="38"/>
      <c r="F12" s="33">
        <v>8</v>
      </c>
      <c r="G12" s="33"/>
      <c r="H12" s="115">
        <v>0</v>
      </c>
      <c r="I12" s="115">
        <v>0</v>
      </c>
      <c r="J12" s="115">
        <v>0</v>
      </c>
      <c r="K12" s="115">
        <v>0</v>
      </c>
      <c r="L12" s="115">
        <v>8</v>
      </c>
      <c r="M12" s="116">
        <f t="shared" si="0"/>
        <v>8</v>
      </c>
      <c r="N12" s="97">
        <v>0</v>
      </c>
      <c r="O12" s="109" t="s">
        <v>674</v>
      </c>
    </row>
    <row r="13" spans="1:15" ht="29" x14ac:dyDescent="0.35">
      <c r="A13" s="24" t="s">
        <v>672</v>
      </c>
      <c r="B13" s="1" t="s">
        <v>675</v>
      </c>
      <c r="C13" s="29" t="s">
        <v>654</v>
      </c>
      <c r="D13" s="38"/>
      <c r="E13" s="38"/>
      <c r="F13" s="33">
        <v>20</v>
      </c>
      <c r="G13" s="33"/>
      <c r="H13" s="115">
        <v>0</v>
      </c>
      <c r="I13" s="115">
        <v>0</v>
      </c>
      <c r="J13" s="115">
        <v>0</v>
      </c>
      <c r="K13" s="115">
        <v>10</v>
      </c>
      <c r="L13" s="115">
        <v>10</v>
      </c>
      <c r="M13" s="116">
        <f t="shared" si="0"/>
        <v>20</v>
      </c>
      <c r="N13" s="97">
        <v>0</v>
      </c>
      <c r="O13" s="109" t="s">
        <v>816</v>
      </c>
    </row>
    <row r="14" spans="1:15" ht="29" x14ac:dyDescent="0.35">
      <c r="A14" s="12" t="s">
        <v>672</v>
      </c>
      <c r="B14" s="9" t="s">
        <v>676</v>
      </c>
      <c r="C14" s="29" t="s">
        <v>654</v>
      </c>
      <c r="D14" s="38"/>
      <c r="E14" s="38"/>
      <c r="F14" s="33">
        <v>20</v>
      </c>
      <c r="G14" s="33"/>
      <c r="H14" s="115">
        <v>0</v>
      </c>
      <c r="I14" s="115">
        <v>0</v>
      </c>
      <c r="J14" s="115">
        <v>0</v>
      </c>
      <c r="K14" s="115">
        <v>0</v>
      </c>
      <c r="L14" s="115">
        <v>0</v>
      </c>
      <c r="M14" s="116">
        <f t="shared" si="0"/>
        <v>0</v>
      </c>
      <c r="N14" s="97">
        <v>10</v>
      </c>
      <c r="O14" s="42" t="s">
        <v>817</v>
      </c>
    </row>
    <row r="15" spans="1:15" x14ac:dyDescent="0.35">
      <c r="A15" s="12" t="s">
        <v>672</v>
      </c>
      <c r="B15" s="1" t="s">
        <v>677</v>
      </c>
      <c r="C15" s="29" t="s">
        <v>654</v>
      </c>
      <c r="D15" s="38"/>
      <c r="E15" s="38"/>
      <c r="F15" s="33">
        <v>10</v>
      </c>
      <c r="G15" s="33"/>
      <c r="H15" s="115">
        <v>0</v>
      </c>
      <c r="I15" s="115">
        <v>0</v>
      </c>
      <c r="J15" s="115">
        <v>0</v>
      </c>
      <c r="K15" s="115">
        <v>0</v>
      </c>
      <c r="L15" s="115">
        <v>0</v>
      </c>
      <c r="M15" s="116">
        <f t="shared" si="0"/>
        <v>0</v>
      </c>
      <c r="N15" s="97">
        <v>10</v>
      </c>
      <c r="O15" s="42" t="s">
        <v>785</v>
      </c>
    </row>
    <row r="16" spans="1:15" ht="29" x14ac:dyDescent="0.35">
      <c r="A16" s="24" t="s">
        <v>672</v>
      </c>
      <c r="B16" s="1" t="s">
        <v>678</v>
      </c>
      <c r="C16" s="29" t="s">
        <v>654</v>
      </c>
      <c r="D16" s="38"/>
      <c r="E16" s="38"/>
      <c r="F16" s="33">
        <v>10</v>
      </c>
      <c r="G16" s="33"/>
      <c r="H16" s="115">
        <v>0</v>
      </c>
      <c r="I16" s="115">
        <v>0</v>
      </c>
      <c r="J16" s="115">
        <v>0</v>
      </c>
      <c r="K16" s="115">
        <v>0</v>
      </c>
      <c r="L16" s="115">
        <v>10</v>
      </c>
      <c r="M16" s="116">
        <f t="shared" si="0"/>
        <v>10</v>
      </c>
      <c r="N16" s="97">
        <v>0</v>
      </c>
      <c r="O16" s="109" t="s">
        <v>679</v>
      </c>
    </row>
    <row r="17" spans="1:15" ht="29" x14ac:dyDescent="0.35">
      <c r="A17" s="24" t="s">
        <v>672</v>
      </c>
      <c r="B17" s="1" t="s">
        <v>680</v>
      </c>
      <c r="C17" s="29" t="s">
        <v>654</v>
      </c>
      <c r="D17" s="38"/>
      <c r="E17" s="38"/>
      <c r="F17" s="33">
        <v>6</v>
      </c>
      <c r="G17" s="33"/>
      <c r="H17" s="115">
        <v>0</v>
      </c>
      <c r="I17" s="115">
        <v>0</v>
      </c>
      <c r="J17" s="115">
        <v>0</v>
      </c>
      <c r="K17" s="115">
        <v>0</v>
      </c>
      <c r="L17" s="115">
        <v>6</v>
      </c>
      <c r="M17" s="116">
        <f t="shared" si="0"/>
        <v>6</v>
      </c>
      <c r="N17" s="97">
        <v>0</v>
      </c>
      <c r="O17" s="109" t="s">
        <v>681</v>
      </c>
    </row>
    <row r="18" spans="1:15" ht="29" x14ac:dyDescent="0.35">
      <c r="A18" s="24" t="s">
        <v>672</v>
      </c>
      <c r="B18" s="1" t="s">
        <v>682</v>
      </c>
      <c r="C18" s="29" t="s">
        <v>654</v>
      </c>
      <c r="D18" s="38"/>
      <c r="E18" s="38"/>
      <c r="F18" s="33">
        <v>10</v>
      </c>
      <c r="G18" s="33"/>
      <c r="H18" s="115">
        <v>0</v>
      </c>
      <c r="I18" s="115">
        <v>0</v>
      </c>
      <c r="J18" s="115">
        <v>0</v>
      </c>
      <c r="K18" s="115">
        <v>0</v>
      </c>
      <c r="L18" s="115">
        <v>9</v>
      </c>
      <c r="M18" s="116">
        <f t="shared" si="0"/>
        <v>9</v>
      </c>
      <c r="N18" s="97">
        <v>1</v>
      </c>
      <c r="O18" s="109" t="s">
        <v>681</v>
      </c>
    </row>
    <row r="19" spans="1:15" ht="29" x14ac:dyDescent="0.35">
      <c r="A19" s="24" t="s">
        <v>683</v>
      </c>
      <c r="B19" s="9" t="s">
        <v>684</v>
      </c>
      <c r="C19" s="29" t="s">
        <v>654</v>
      </c>
      <c r="D19" s="41"/>
      <c r="E19" s="41"/>
      <c r="F19" s="33">
        <v>75</v>
      </c>
      <c r="G19" s="33"/>
      <c r="H19" s="115">
        <v>0</v>
      </c>
      <c r="I19" s="115">
        <v>0</v>
      </c>
      <c r="J19" s="115">
        <v>0</v>
      </c>
      <c r="K19" s="115">
        <v>0</v>
      </c>
      <c r="L19" s="115">
        <v>25</v>
      </c>
      <c r="M19" s="116">
        <f t="shared" si="0"/>
        <v>25</v>
      </c>
      <c r="N19" s="97">
        <v>50</v>
      </c>
      <c r="O19" s="109" t="s">
        <v>850</v>
      </c>
    </row>
    <row r="20" spans="1:15" ht="29" x14ac:dyDescent="0.35">
      <c r="A20" s="24" t="s">
        <v>685</v>
      </c>
      <c r="B20" s="9" t="s">
        <v>686</v>
      </c>
      <c r="C20" s="29" t="s">
        <v>655</v>
      </c>
      <c r="D20" s="38" t="s">
        <v>687</v>
      </c>
      <c r="E20" s="40">
        <v>45747</v>
      </c>
      <c r="F20" s="50">
        <v>25</v>
      </c>
      <c r="G20" s="50">
        <v>30</v>
      </c>
      <c r="H20" s="115">
        <v>0</v>
      </c>
      <c r="I20" s="115">
        <v>0</v>
      </c>
      <c r="J20" s="115">
        <v>15</v>
      </c>
      <c r="K20" s="115">
        <v>15</v>
      </c>
      <c r="L20" s="115">
        <v>0</v>
      </c>
      <c r="M20" s="116">
        <f t="shared" si="0"/>
        <v>30</v>
      </c>
      <c r="N20" s="97">
        <v>0</v>
      </c>
      <c r="O20" s="109" t="s">
        <v>831</v>
      </c>
    </row>
    <row r="21" spans="1:15" ht="29" x14ac:dyDescent="0.35">
      <c r="A21" s="24" t="s">
        <v>685</v>
      </c>
      <c r="B21" s="1" t="s">
        <v>688</v>
      </c>
      <c r="C21" s="29" t="s">
        <v>654</v>
      </c>
      <c r="D21" s="38"/>
      <c r="E21" s="38"/>
      <c r="F21" s="33">
        <v>5</v>
      </c>
      <c r="G21" s="33"/>
      <c r="H21" s="115">
        <v>0</v>
      </c>
      <c r="I21" s="115">
        <v>0</v>
      </c>
      <c r="J21" s="115">
        <v>0</v>
      </c>
      <c r="K21" s="115">
        <v>0</v>
      </c>
      <c r="L21" s="115">
        <v>5</v>
      </c>
      <c r="M21" s="116">
        <f t="shared" si="0"/>
        <v>5</v>
      </c>
      <c r="N21" s="97">
        <v>0</v>
      </c>
      <c r="O21" s="109" t="s">
        <v>689</v>
      </c>
    </row>
    <row r="22" spans="1:15" ht="50.5" customHeight="1" x14ac:dyDescent="0.35">
      <c r="A22" s="24" t="s">
        <v>685</v>
      </c>
      <c r="B22" s="1" t="s">
        <v>690</v>
      </c>
      <c r="C22" s="29" t="s">
        <v>691</v>
      </c>
      <c r="D22" s="38" t="s">
        <v>692</v>
      </c>
      <c r="E22" s="40">
        <v>45645</v>
      </c>
      <c r="F22" s="51">
        <v>8</v>
      </c>
      <c r="G22" s="51">
        <v>6</v>
      </c>
      <c r="H22" s="115">
        <v>0</v>
      </c>
      <c r="I22" s="115">
        <v>0</v>
      </c>
      <c r="J22" s="115">
        <v>0</v>
      </c>
      <c r="K22" s="115">
        <v>6</v>
      </c>
      <c r="L22" s="115">
        <v>0</v>
      </c>
      <c r="M22" s="116">
        <f t="shared" si="0"/>
        <v>6</v>
      </c>
      <c r="N22" s="97">
        <v>0</v>
      </c>
      <c r="O22" s="109" t="s">
        <v>830</v>
      </c>
    </row>
    <row r="23" spans="1:15" ht="37.5" customHeight="1" x14ac:dyDescent="0.35">
      <c r="A23" s="24" t="s">
        <v>685</v>
      </c>
      <c r="B23" s="1" t="s">
        <v>693</v>
      </c>
      <c r="C23" s="29" t="s">
        <v>655</v>
      </c>
      <c r="D23" s="38" t="s">
        <v>694</v>
      </c>
      <c r="E23" s="40">
        <v>45833</v>
      </c>
      <c r="F23" s="50">
        <v>10</v>
      </c>
      <c r="G23" s="50">
        <v>11</v>
      </c>
      <c r="H23" s="115">
        <v>0</v>
      </c>
      <c r="I23" s="115">
        <v>0</v>
      </c>
      <c r="J23" s="115">
        <v>0</v>
      </c>
      <c r="K23" s="115">
        <v>0</v>
      </c>
      <c r="L23" s="115">
        <v>11</v>
      </c>
      <c r="M23" s="116">
        <f t="shared" si="0"/>
        <v>11</v>
      </c>
      <c r="N23" s="97">
        <v>0</v>
      </c>
      <c r="O23" s="109" t="s">
        <v>695</v>
      </c>
    </row>
    <row r="24" spans="1:15" ht="43.5" x14ac:dyDescent="0.35">
      <c r="A24" s="24" t="s">
        <v>696</v>
      </c>
      <c r="B24" s="1" t="s">
        <v>697</v>
      </c>
      <c r="C24" s="29" t="s">
        <v>654</v>
      </c>
      <c r="D24" s="38"/>
      <c r="E24" s="38"/>
      <c r="F24" s="33">
        <v>75</v>
      </c>
      <c r="G24" s="33"/>
      <c r="H24" s="115">
        <v>0</v>
      </c>
      <c r="I24" s="115">
        <v>0</v>
      </c>
      <c r="J24" s="115">
        <v>0</v>
      </c>
      <c r="K24" s="115">
        <v>0</v>
      </c>
      <c r="L24" s="115">
        <v>0</v>
      </c>
      <c r="M24" s="116">
        <f t="shared" si="0"/>
        <v>0</v>
      </c>
      <c r="N24" s="97">
        <v>75</v>
      </c>
      <c r="O24" s="42" t="s">
        <v>698</v>
      </c>
    </row>
    <row r="25" spans="1:15" ht="41" customHeight="1" x14ac:dyDescent="0.35">
      <c r="A25" s="24" t="s">
        <v>699</v>
      </c>
      <c r="B25" s="1" t="s">
        <v>700</v>
      </c>
      <c r="C25" s="29" t="s">
        <v>654</v>
      </c>
      <c r="D25" s="38"/>
      <c r="E25" s="38"/>
      <c r="F25" s="33">
        <v>32</v>
      </c>
      <c r="G25" s="33"/>
      <c r="H25" s="115">
        <v>0</v>
      </c>
      <c r="I25" s="115">
        <v>0</v>
      </c>
      <c r="J25" s="115">
        <v>0</v>
      </c>
      <c r="K25" s="115">
        <v>0</v>
      </c>
      <c r="L25" s="115">
        <v>0</v>
      </c>
      <c r="M25" s="116">
        <f t="shared" si="0"/>
        <v>0</v>
      </c>
      <c r="N25" s="97">
        <v>32</v>
      </c>
      <c r="O25" s="42" t="s">
        <v>701</v>
      </c>
    </row>
    <row r="26" spans="1:15" ht="43.5" x14ac:dyDescent="0.35">
      <c r="A26" s="24" t="s">
        <v>702</v>
      </c>
      <c r="B26" s="1" t="s">
        <v>703</v>
      </c>
      <c r="C26" s="29" t="s">
        <v>654</v>
      </c>
      <c r="D26" s="38"/>
      <c r="E26" s="38"/>
      <c r="F26" s="33">
        <v>35</v>
      </c>
      <c r="G26" s="33"/>
      <c r="H26" s="115">
        <v>0</v>
      </c>
      <c r="I26" s="115">
        <v>0</v>
      </c>
      <c r="J26" s="115">
        <v>0</v>
      </c>
      <c r="K26" s="115">
        <v>0</v>
      </c>
      <c r="L26" s="115">
        <v>0</v>
      </c>
      <c r="M26" s="116">
        <f t="shared" si="0"/>
        <v>0</v>
      </c>
      <c r="N26" s="97">
        <v>35</v>
      </c>
      <c r="O26" s="42" t="s">
        <v>666</v>
      </c>
    </row>
    <row r="27" spans="1:15" ht="43.5" x14ac:dyDescent="0.35">
      <c r="A27" s="24" t="s">
        <v>704</v>
      </c>
      <c r="B27" s="1" t="s">
        <v>705</v>
      </c>
      <c r="C27" s="29" t="s">
        <v>654</v>
      </c>
      <c r="D27" s="38"/>
      <c r="E27" s="38"/>
      <c r="F27" s="33">
        <v>35</v>
      </c>
      <c r="G27" s="33"/>
      <c r="H27" s="115">
        <v>0</v>
      </c>
      <c r="I27" s="115">
        <v>0</v>
      </c>
      <c r="J27" s="115">
        <v>0</v>
      </c>
      <c r="K27" s="115">
        <v>0</v>
      </c>
      <c r="L27" s="115">
        <v>0</v>
      </c>
      <c r="M27" s="116">
        <f t="shared" si="0"/>
        <v>0</v>
      </c>
      <c r="N27" s="97">
        <v>35</v>
      </c>
      <c r="O27" s="42" t="s">
        <v>701</v>
      </c>
    </row>
    <row r="28" spans="1:15" ht="43.5" x14ac:dyDescent="0.35">
      <c r="A28" s="123" t="s">
        <v>706</v>
      </c>
      <c r="B28" s="121" t="s">
        <v>707</v>
      </c>
      <c r="C28" s="128" t="s">
        <v>655</v>
      </c>
      <c r="D28" s="128" t="s">
        <v>708</v>
      </c>
      <c r="E28" s="130">
        <v>45817</v>
      </c>
      <c r="F28" s="132">
        <v>45</v>
      </c>
      <c r="G28" s="50">
        <v>45</v>
      </c>
      <c r="H28" s="115">
        <v>0</v>
      </c>
      <c r="I28" s="115">
        <v>0</v>
      </c>
      <c r="J28" s="115">
        <v>0</v>
      </c>
      <c r="K28" s="115">
        <v>0</v>
      </c>
      <c r="L28" s="115">
        <v>25</v>
      </c>
      <c r="M28" s="116">
        <f t="shared" si="0"/>
        <v>25</v>
      </c>
      <c r="N28" s="97">
        <v>20</v>
      </c>
      <c r="O28" s="109" t="s">
        <v>832</v>
      </c>
    </row>
    <row r="29" spans="1:15" ht="43.5" x14ac:dyDescent="0.35">
      <c r="A29" s="124"/>
      <c r="B29" s="122"/>
      <c r="C29" s="129"/>
      <c r="D29" s="129"/>
      <c r="E29" s="131"/>
      <c r="F29" s="133"/>
      <c r="G29" s="50">
        <v>31</v>
      </c>
      <c r="H29" s="115">
        <v>0</v>
      </c>
      <c r="I29" s="115">
        <v>0</v>
      </c>
      <c r="J29" s="115">
        <v>0</v>
      </c>
      <c r="K29" s="115">
        <v>0</v>
      </c>
      <c r="L29" s="115">
        <v>0</v>
      </c>
      <c r="M29" s="116">
        <f t="shared" si="0"/>
        <v>0</v>
      </c>
      <c r="N29" s="97">
        <v>31</v>
      </c>
      <c r="O29" s="109" t="s">
        <v>841</v>
      </c>
    </row>
    <row r="30" spans="1:15" ht="47.5" customHeight="1" x14ac:dyDescent="0.35">
      <c r="A30" s="24" t="s">
        <v>709</v>
      </c>
      <c r="B30" s="9" t="s">
        <v>710</v>
      </c>
      <c r="C30" s="29" t="s">
        <v>655</v>
      </c>
      <c r="D30" s="38" t="s">
        <v>711</v>
      </c>
      <c r="E30" s="40">
        <v>45769</v>
      </c>
      <c r="F30" s="33">
        <f>M30</f>
        <v>18</v>
      </c>
      <c r="G30" s="33">
        <v>36</v>
      </c>
      <c r="H30" s="115">
        <v>0</v>
      </c>
      <c r="I30" s="115">
        <v>0</v>
      </c>
      <c r="J30" s="115">
        <v>0</v>
      </c>
      <c r="K30" s="115">
        <v>0</v>
      </c>
      <c r="L30" s="115">
        <v>18</v>
      </c>
      <c r="M30" s="116">
        <f t="shared" si="0"/>
        <v>18</v>
      </c>
      <c r="N30" s="97">
        <v>18</v>
      </c>
      <c r="O30" s="112" t="s">
        <v>842</v>
      </c>
    </row>
    <row r="31" spans="1:15" ht="29" x14ac:dyDescent="0.35">
      <c r="A31" s="24" t="s">
        <v>712</v>
      </c>
      <c r="B31" s="1" t="s">
        <v>713</v>
      </c>
      <c r="C31" s="29" t="s">
        <v>654</v>
      </c>
      <c r="D31" s="38"/>
      <c r="E31" s="38"/>
      <c r="F31" s="33">
        <v>10</v>
      </c>
      <c r="G31" s="33"/>
      <c r="H31" s="115">
        <v>0</v>
      </c>
      <c r="I31" s="115">
        <v>0</v>
      </c>
      <c r="J31" s="115">
        <v>0</v>
      </c>
      <c r="K31" s="115">
        <v>0</v>
      </c>
      <c r="L31" s="115">
        <v>0</v>
      </c>
      <c r="M31" s="116">
        <f t="shared" si="0"/>
        <v>0</v>
      </c>
      <c r="N31" s="97">
        <v>10</v>
      </c>
      <c r="O31" s="42" t="s">
        <v>701</v>
      </c>
    </row>
    <row r="32" spans="1:15" ht="43.5" x14ac:dyDescent="0.35">
      <c r="A32" s="24" t="s">
        <v>714</v>
      </c>
      <c r="B32" s="1" t="s">
        <v>715</v>
      </c>
      <c r="C32" s="29" t="s">
        <v>655</v>
      </c>
      <c r="D32" s="38" t="s">
        <v>716</v>
      </c>
      <c r="E32" s="40">
        <v>45689</v>
      </c>
      <c r="F32" s="33">
        <v>640</v>
      </c>
      <c r="G32" s="33">
        <v>800</v>
      </c>
      <c r="H32" s="115">
        <v>0</v>
      </c>
      <c r="I32" s="115">
        <v>0</v>
      </c>
      <c r="J32" s="115">
        <v>0</v>
      </c>
      <c r="K32" s="115">
        <v>20</v>
      </c>
      <c r="L32" s="115">
        <v>50</v>
      </c>
      <c r="M32" s="116">
        <f>SUM(H32:L32)</f>
        <v>70</v>
      </c>
      <c r="N32" s="97">
        <v>730</v>
      </c>
      <c r="O32" s="109" t="s">
        <v>818</v>
      </c>
    </row>
    <row r="33" spans="1:15" ht="29" x14ac:dyDescent="0.35">
      <c r="A33" s="24" t="s">
        <v>717</v>
      </c>
      <c r="B33" s="1" t="s">
        <v>718</v>
      </c>
      <c r="C33" s="29" t="s">
        <v>654</v>
      </c>
      <c r="D33" s="38"/>
      <c r="E33" s="38"/>
      <c r="F33" s="33">
        <v>9</v>
      </c>
      <c r="G33" s="33"/>
      <c r="H33" s="115">
        <v>0</v>
      </c>
      <c r="I33" s="115">
        <v>0</v>
      </c>
      <c r="J33" s="115">
        <v>0</v>
      </c>
      <c r="K33" s="115">
        <v>0</v>
      </c>
      <c r="L33" s="115">
        <v>10</v>
      </c>
      <c r="M33" s="116">
        <f>SUM(L33)</f>
        <v>10</v>
      </c>
      <c r="N33" s="97">
        <v>0</v>
      </c>
      <c r="O33" s="109" t="s">
        <v>844</v>
      </c>
    </row>
    <row r="34" spans="1:15" ht="46.5" customHeight="1" x14ac:dyDescent="0.35">
      <c r="A34" s="24" t="s">
        <v>719</v>
      </c>
      <c r="B34" s="1" t="s">
        <v>720</v>
      </c>
      <c r="C34" s="29" t="s">
        <v>654</v>
      </c>
      <c r="D34" s="38"/>
      <c r="E34" s="38"/>
      <c r="F34" s="33">
        <v>300</v>
      </c>
      <c r="G34" s="33"/>
      <c r="H34" s="115">
        <v>0</v>
      </c>
      <c r="I34" s="115">
        <v>0</v>
      </c>
      <c r="J34" s="115">
        <v>0</v>
      </c>
      <c r="K34" s="115">
        <v>0</v>
      </c>
      <c r="L34" s="115">
        <v>0</v>
      </c>
      <c r="M34" s="116">
        <f t="shared" si="0"/>
        <v>0</v>
      </c>
      <c r="N34" s="97">
        <v>300</v>
      </c>
      <c r="O34" s="109" t="s">
        <v>721</v>
      </c>
    </row>
    <row r="35" spans="1:15" ht="29" x14ac:dyDescent="0.35">
      <c r="A35" s="24" t="s">
        <v>722</v>
      </c>
      <c r="B35" s="1" t="s">
        <v>723</v>
      </c>
      <c r="C35" s="29" t="s">
        <v>654</v>
      </c>
      <c r="D35" s="38"/>
      <c r="E35" s="38"/>
      <c r="F35" s="33">
        <v>50</v>
      </c>
      <c r="G35" s="33"/>
      <c r="H35" s="115">
        <v>0</v>
      </c>
      <c r="I35" s="115">
        <v>0</v>
      </c>
      <c r="J35" s="115">
        <v>0</v>
      </c>
      <c r="K35" s="115">
        <v>0</v>
      </c>
      <c r="L35" s="115">
        <v>0</v>
      </c>
      <c r="M35" s="116">
        <f t="shared" si="0"/>
        <v>0</v>
      </c>
      <c r="N35" s="97">
        <v>50</v>
      </c>
      <c r="O35" s="113" t="s">
        <v>843</v>
      </c>
    </row>
    <row r="36" spans="1:15" ht="29" x14ac:dyDescent="0.35">
      <c r="A36" s="24" t="s">
        <v>724</v>
      </c>
      <c r="B36" s="1" t="s">
        <v>725</v>
      </c>
      <c r="C36" s="29" t="s">
        <v>654</v>
      </c>
      <c r="D36" s="39"/>
      <c r="E36" s="39"/>
      <c r="F36" s="33">
        <v>5</v>
      </c>
      <c r="G36" s="33"/>
      <c r="H36" s="115">
        <v>0</v>
      </c>
      <c r="I36" s="115">
        <v>0</v>
      </c>
      <c r="J36" s="115">
        <v>0</v>
      </c>
      <c r="K36" s="115">
        <v>0</v>
      </c>
      <c r="L36" s="115">
        <v>0</v>
      </c>
      <c r="M36" s="116">
        <f t="shared" si="0"/>
        <v>0</v>
      </c>
      <c r="N36" s="97">
        <v>5</v>
      </c>
      <c r="O36" s="109" t="s">
        <v>726</v>
      </c>
    </row>
    <row r="37" spans="1:15" ht="43.5" x14ac:dyDescent="0.35">
      <c r="A37" s="24" t="s">
        <v>727</v>
      </c>
      <c r="B37" s="1" t="s">
        <v>728</v>
      </c>
      <c r="C37" s="29" t="s">
        <v>691</v>
      </c>
      <c r="D37" s="38" t="s">
        <v>729</v>
      </c>
      <c r="E37" s="40">
        <v>45884</v>
      </c>
      <c r="F37" s="50">
        <v>80</v>
      </c>
      <c r="G37" s="50">
        <v>100</v>
      </c>
      <c r="H37" s="115">
        <v>0</v>
      </c>
      <c r="I37" s="115">
        <v>0</v>
      </c>
      <c r="J37" s="115">
        <v>0</v>
      </c>
      <c r="K37" s="115">
        <v>0</v>
      </c>
      <c r="L37" s="115">
        <v>25</v>
      </c>
      <c r="M37" s="116">
        <f t="shared" si="0"/>
        <v>25</v>
      </c>
      <c r="N37" s="97">
        <v>75</v>
      </c>
      <c r="O37" s="109" t="s">
        <v>833</v>
      </c>
    </row>
    <row r="38" spans="1:15" ht="29" x14ac:dyDescent="0.35">
      <c r="A38" s="24" t="s">
        <v>730</v>
      </c>
      <c r="B38" s="1" t="s">
        <v>731</v>
      </c>
      <c r="C38" s="29" t="s">
        <v>732</v>
      </c>
      <c r="D38" s="38" t="s">
        <v>733</v>
      </c>
      <c r="E38" s="40" t="s">
        <v>734</v>
      </c>
      <c r="F38" s="33">
        <v>5</v>
      </c>
      <c r="G38" s="33">
        <v>5</v>
      </c>
      <c r="H38" s="115">
        <v>0</v>
      </c>
      <c r="I38" s="115">
        <v>0</v>
      </c>
      <c r="J38" s="115">
        <v>5</v>
      </c>
      <c r="K38" s="115">
        <v>0</v>
      </c>
      <c r="L38" s="115">
        <v>0</v>
      </c>
      <c r="M38" s="116">
        <f t="shared" ref="M38:M65" si="1">SUM(H38:L38)</f>
        <v>5</v>
      </c>
      <c r="N38" s="97">
        <v>0</v>
      </c>
      <c r="O38" s="109" t="s">
        <v>735</v>
      </c>
    </row>
    <row r="39" spans="1:15" ht="29" x14ac:dyDescent="0.35">
      <c r="A39" s="24" t="s">
        <v>730</v>
      </c>
      <c r="B39" s="1" t="s">
        <v>736</v>
      </c>
      <c r="C39" s="29" t="s">
        <v>691</v>
      </c>
      <c r="D39" s="38" t="s">
        <v>737</v>
      </c>
      <c r="E39" s="40">
        <v>45691</v>
      </c>
      <c r="F39" s="50">
        <v>10</v>
      </c>
      <c r="G39" s="50">
        <v>9</v>
      </c>
      <c r="H39" s="115">
        <v>0</v>
      </c>
      <c r="I39" s="115">
        <v>0</v>
      </c>
      <c r="J39" s="115">
        <v>0</v>
      </c>
      <c r="K39" s="115">
        <v>9</v>
      </c>
      <c r="L39" s="115">
        <v>0</v>
      </c>
      <c r="M39" s="116">
        <f t="shared" si="1"/>
        <v>9</v>
      </c>
      <c r="N39" s="97">
        <v>0</v>
      </c>
      <c r="O39" s="109" t="s">
        <v>819</v>
      </c>
    </row>
    <row r="40" spans="1:15" ht="29" x14ac:dyDescent="0.35">
      <c r="A40" s="24" t="s">
        <v>738</v>
      </c>
      <c r="B40" s="1" t="s">
        <v>739</v>
      </c>
      <c r="C40" s="29" t="s">
        <v>691</v>
      </c>
      <c r="D40" s="38" t="s">
        <v>740</v>
      </c>
      <c r="E40" s="40">
        <v>45692</v>
      </c>
      <c r="F40" s="33">
        <v>50</v>
      </c>
      <c r="G40" s="33">
        <v>70</v>
      </c>
      <c r="H40" s="115">
        <v>0</v>
      </c>
      <c r="I40" s="115">
        <v>0</v>
      </c>
      <c r="J40" s="115">
        <v>0</v>
      </c>
      <c r="K40" s="115">
        <v>30</v>
      </c>
      <c r="L40" s="115">
        <v>40</v>
      </c>
      <c r="M40" s="116">
        <f t="shared" si="1"/>
        <v>70</v>
      </c>
      <c r="N40" s="97">
        <v>0</v>
      </c>
      <c r="O40" s="42" t="s">
        <v>820</v>
      </c>
    </row>
    <row r="41" spans="1:15" ht="29" x14ac:dyDescent="0.35">
      <c r="A41" s="24" t="s">
        <v>741</v>
      </c>
      <c r="B41" s="1" t="s">
        <v>742</v>
      </c>
      <c r="C41" s="29" t="s">
        <v>654</v>
      </c>
      <c r="D41" s="38"/>
      <c r="E41" s="38"/>
      <c r="F41" s="33">
        <v>5</v>
      </c>
      <c r="G41" s="33"/>
      <c r="H41" s="115">
        <v>0</v>
      </c>
      <c r="I41" s="115">
        <v>0</v>
      </c>
      <c r="J41" s="115">
        <v>0</v>
      </c>
      <c r="K41" s="115">
        <v>0</v>
      </c>
      <c r="L41" s="115">
        <v>5</v>
      </c>
      <c r="M41" s="116">
        <f t="shared" si="1"/>
        <v>5</v>
      </c>
      <c r="N41" s="97">
        <v>0</v>
      </c>
      <c r="O41" s="42" t="s">
        <v>847</v>
      </c>
    </row>
    <row r="42" spans="1:15" ht="72.5" x14ac:dyDescent="0.35">
      <c r="A42" s="12" t="s">
        <v>743</v>
      </c>
      <c r="B42" s="9" t="s">
        <v>744</v>
      </c>
      <c r="C42" s="29" t="s">
        <v>821</v>
      </c>
      <c r="D42" s="38" t="s">
        <v>745</v>
      </c>
      <c r="E42" s="40">
        <v>45875</v>
      </c>
      <c r="F42" s="33">
        <v>50</v>
      </c>
      <c r="G42" s="33">
        <v>48</v>
      </c>
      <c r="H42" s="115">
        <v>0</v>
      </c>
      <c r="I42" s="115">
        <v>0</v>
      </c>
      <c r="J42" s="115">
        <v>9</v>
      </c>
      <c r="K42" s="115">
        <v>9</v>
      </c>
      <c r="L42" s="115">
        <v>18</v>
      </c>
      <c r="M42" s="116">
        <f t="shared" si="1"/>
        <v>36</v>
      </c>
      <c r="N42" s="97">
        <v>12</v>
      </c>
      <c r="O42" s="42" t="s">
        <v>822</v>
      </c>
    </row>
    <row r="43" spans="1:15" ht="29" x14ac:dyDescent="0.35">
      <c r="A43" s="24" t="s">
        <v>746</v>
      </c>
      <c r="B43" s="1" t="s">
        <v>747</v>
      </c>
      <c r="C43" s="29" t="s">
        <v>748</v>
      </c>
      <c r="D43" s="38"/>
      <c r="E43" s="38"/>
      <c r="F43" s="33">
        <v>10</v>
      </c>
      <c r="G43" s="33"/>
      <c r="H43" s="115">
        <v>0</v>
      </c>
      <c r="I43" s="115">
        <v>0</v>
      </c>
      <c r="J43" s="115">
        <v>0</v>
      </c>
      <c r="K43" s="115">
        <v>0</v>
      </c>
      <c r="L43" s="115">
        <v>10</v>
      </c>
      <c r="M43" s="116">
        <f t="shared" si="1"/>
        <v>10</v>
      </c>
      <c r="N43" s="97">
        <v>0</v>
      </c>
      <c r="O43" s="109" t="s">
        <v>845</v>
      </c>
    </row>
    <row r="44" spans="1:15" ht="29" x14ac:dyDescent="0.35">
      <c r="A44" s="24" t="s">
        <v>746</v>
      </c>
      <c r="B44" s="1" t="s">
        <v>749</v>
      </c>
      <c r="C44" s="29" t="s">
        <v>654</v>
      </c>
      <c r="D44" s="38"/>
      <c r="E44" s="38"/>
      <c r="F44" s="33">
        <v>10</v>
      </c>
      <c r="G44" s="33"/>
      <c r="H44" s="115">
        <v>0</v>
      </c>
      <c r="I44" s="115">
        <v>0</v>
      </c>
      <c r="J44" s="115">
        <v>0</v>
      </c>
      <c r="K44" s="115">
        <v>0</v>
      </c>
      <c r="L44" s="115">
        <v>0</v>
      </c>
      <c r="M44" s="116">
        <f t="shared" si="1"/>
        <v>0</v>
      </c>
      <c r="N44" s="97">
        <v>10</v>
      </c>
      <c r="O44" s="42" t="s">
        <v>666</v>
      </c>
    </row>
    <row r="45" spans="1:15" ht="43.5" x14ac:dyDescent="0.35">
      <c r="A45" s="24" t="s">
        <v>750</v>
      </c>
      <c r="B45" s="1" t="s">
        <v>751</v>
      </c>
      <c r="C45" s="29" t="s">
        <v>654</v>
      </c>
      <c r="D45" s="38"/>
      <c r="E45" s="38"/>
      <c r="F45" s="33">
        <v>40</v>
      </c>
      <c r="G45" s="33"/>
      <c r="H45" s="115">
        <v>0</v>
      </c>
      <c r="I45" s="115">
        <v>0</v>
      </c>
      <c r="J45" s="115">
        <v>0</v>
      </c>
      <c r="K45" s="115">
        <v>0</v>
      </c>
      <c r="L45" s="115">
        <v>0</v>
      </c>
      <c r="M45" s="116">
        <f t="shared" si="1"/>
        <v>0</v>
      </c>
      <c r="N45" s="97">
        <v>40</v>
      </c>
      <c r="O45" s="42" t="s">
        <v>666</v>
      </c>
    </row>
    <row r="46" spans="1:15" ht="39" customHeight="1" x14ac:dyDescent="0.35">
      <c r="A46" s="24" t="s">
        <v>752</v>
      </c>
      <c r="B46" s="1" t="s">
        <v>753</v>
      </c>
      <c r="C46" s="29" t="s">
        <v>654</v>
      </c>
      <c r="D46" s="38"/>
      <c r="E46" s="38"/>
      <c r="F46" s="33">
        <v>36</v>
      </c>
      <c r="G46" s="33"/>
      <c r="H46" s="115">
        <v>0</v>
      </c>
      <c r="I46" s="115">
        <v>0</v>
      </c>
      <c r="J46" s="115">
        <v>0</v>
      </c>
      <c r="K46" s="115">
        <v>0</v>
      </c>
      <c r="L46" s="115">
        <v>0</v>
      </c>
      <c r="M46" s="116">
        <v>0</v>
      </c>
      <c r="N46" s="97">
        <v>36</v>
      </c>
      <c r="O46" s="42" t="s">
        <v>701</v>
      </c>
    </row>
    <row r="47" spans="1:15" ht="29" x14ac:dyDescent="0.35">
      <c r="A47" s="24" t="s">
        <v>754</v>
      </c>
      <c r="B47" s="1" t="s">
        <v>755</v>
      </c>
      <c r="C47" s="29" t="s">
        <v>654</v>
      </c>
      <c r="D47" s="38"/>
      <c r="E47" s="38"/>
      <c r="F47" s="33">
        <v>20</v>
      </c>
      <c r="G47" s="33"/>
      <c r="H47" s="115">
        <v>0</v>
      </c>
      <c r="I47" s="115">
        <v>0</v>
      </c>
      <c r="J47" s="115">
        <v>0</v>
      </c>
      <c r="K47" s="115">
        <v>0</v>
      </c>
      <c r="L47" s="115">
        <v>10</v>
      </c>
      <c r="M47" s="116">
        <f t="shared" si="1"/>
        <v>10</v>
      </c>
      <c r="N47" s="97">
        <v>9</v>
      </c>
      <c r="O47" s="109" t="s">
        <v>866</v>
      </c>
    </row>
    <row r="48" spans="1:15" ht="43.5" x14ac:dyDescent="0.35">
      <c r="A48" s="24" t="s">
        <v>754</v>
      </c>
      <c r="B48" s="1" t="s">
        <v>756</v>
      </c>
      <c r="C48" s="29" t="s">
        <v>654</v>
      </c>
      <c r="D48" s="38"/>
      <c r="E48" s="38"/>
      <c r="F48" s="33">
        <v>8</v>
      </c>
      <c r="G48" s="33"/>
      <c r="H48" s="115">
        <v>0</v>
      </c>
      <c r="I48" s="115">
        <v>0</v>
      </c>
      <c r="J48" s="115">
        <v>0</v>
      </c>
      <c r="K48" s="115">
        <v>4</v>
      </c>
      <c r="L48" s="115">
        <v>4</v>
      </c>
      <c r="M48" s="116">
        <f t="shared" si="1"/>
        <v>8</v>
      </c>
      <c r="N48" s="97">
        <v>0</v>
      </c>
      <c r="O48" s="109" t="s">
        <v>826</v>
      </c>
    </row>
    <row r="49" spans="1:15" ht="43.5" x14ac:dyDescent="0.35">
      <c r="A49" s="24" t="s">
        <v>757</v>
      </c>
      <c r="B49" s="1" t="s">
        <v>758</v>
      </c>
      <c r="C49" s="29" t="s">
        <v>654</v>
      </c>
      <c r="D49" s="38"/>
      <c r="E49" s="38"/>
      <c r="F49" s="33">
        <v>10</v>
      </c>
      <c r="G49" s="33"/>
      <c r="H49" s="115">
        <v>0</v>
      </c>
      <c r="I49" s="115">
        <v>0</v>
      </c>
      <c r="J49" s="115">
        <v>0</v>
      </c>
      <c r="K49" s="115">
        <v>5</v>
      </c>
      <c r="L49" s="115">
        <v>5</v>
      </c>
      <c r="M49" s="116">
        <f t="shared" si="1"/>
        <v>10</v>
      </c>
      <c r="N49" s="97">
        <v>0</v>
      </c>
      <c r="O49" s="42" t="s">
        <v>823</v>
      </c>
    </row>
    <row r="50" spans="1:15" ht="43.5" x14ac:dyDescent="0.35">
      <c r="A50" s="24" t="s">
        <v>759</v>
      </c>
      <c r="B50" s="1" t="s">
        <v>760</v>
      </c>
      <c r="C50" s="29" t="s">
        <v>691</v>
      </c>
      <c r="D50" s="38" t="s">
        <v>761</v>
      </c>
      <c r="E50" s="40">
        <v>44994</v>
      </c>
      <c r="F50" s="33">
        <v>40</v>
      </c>
      <c r="G50" s="33">
        <v>40</v>
      </c>
      <c r="H50" s="115">
        <v>0</v>
      </c>
      <c r="I50" s="115">
        <v>0</v>
      </c>
      <c r="J50" s="115">
        <v>0</v>
      </c>
      <c r="K50" s="115">
        <v>0</v>
      </c>
      <c r="L50" s="115">
        <v>0</v>
      </c>
      <c r="M50" s="116">
        <f t="shared" si="1"/>
        <v>0</v>
      </c>
      <c r="N50" s="97">
        <v>40</v>
      </c>
      <c r="O50" s="42" t="s">
        <v>824</v>
      </c>
    </row>
    <row r="51" spans="1:15" ht="43.5" x14ac:dyDescent="0.35">
      <c r="A51" s="24" t="s">
        <v>762</v>
      </c>
      <c r="B51" s="1" t="s">
        <v>763</v>
      </c>
      <c r="C51" s="29" t="s">
        <v>691</v>
      </c>
      <c r="D51" s="38" t="s">
        <v>764</v>
      </c>
      <c r="E51" s="40">
        <v>45162</v>
      </c>
      <c r="F51" s="33">
        <v>30</v>
      </c>
      <c r="G51" s="33">
        <v>23</v>
      </c>
      <c r="H51" s="115">
        <v>0</v>
      </c>
      <c r="I51" s="115">
        <v>0</v>
      </c>
      <c r="J51" s="115">
        <v>0</v>
      </c>
      <c r="K51" s="115">
        <v>10</v>
      </c>
      <c r="L51" s="115">
        <v>13</v>
      </c>
      <c r="M51" s="116">
        <f t="shared" si="1"/>
        <v>23</v>
      </c>
      <c r="N51" s="97">
        <v>0</v>
      </c>
      <c r="O51" s="109" t="s">
        <v>825</v>
      </c>
    </row>
    <row r="52" spans="1:15" ht="43.5" x14ac:dyDescent="0.35">
      <c r="A52" s="12" t="s">
        <v>765</v>
      </c>
      <c r="B52" s="15" t="s">
        <v>766</v>
      </c>
      <c r="C52" s="29" t="s">
        <v>654</v>
      </c>
      <c r="D52" s="38"/>
      <c r="E52" s="40"/>
      <c r="F52" s="125">
        <v>65</v>
      </c>
      <c r="G52" s="33"/>
      <c r="H52" s="115">
        <v>0</v>
      </c>
      <c r="I52" s="115">
        <v>0</v>
      </c>
      <c r="J52" s="115">
        <v>0</v>
      </c>
      <c r="K52" s="115">
        <v>0</v>
      </c>
      <c r="L52" s="115">
        <v>7</v>
      </c>
      <c r="M52" s="116">
        <f>L52</f>
        <v>7</v>
      </c>
      <c r="N52" s="97">
        <v>10</v>
      </c>
      <c r="O52" s="109" t="s">
        <v>852</v>
      </c>
    </row>
    <row r="53" spans="1:15" ht="29" x14ac:dyDescent="0.35">
      <c r="A53" s="12" t="s">
        <v>765</v>
      </c>
      <c r="B53" s="9" t="s">
        <v>767</v>
      </c>
      <c r="C53" s="29" t="s">
        <v>691</v>
      </c>
      <c r="D53" s="38" t="s">
        <v>768</v>
      </c>
      <c r="E53" s="40">
        <v>45688</v>
      </c>
      <c r="F53" s="126"/>
      <c r="G53" s="33">
        <v>8</v>
      </c>
      <c r="H53" s="115">
        <v>0</v>
      </c>
      <c r="I53" s="115">
        <v>0</v>
      </c>
      <c r="J53" s="115">
        <v>0</v>
      </c>
      <c r="K53" s="115">
        <v>8</v>
      </c>
      <c r="L53" s="115">
        <v>0</v>
      </c>
      <c r="M53" s="116">
        <f>SUM(H53:L53)</f>
        <v>8</v>
      </c>
      <c r="N53" s="97">
        <v>0</v>
      </c>
      <c r="O53" s="109" t="s">
        <v>851</v>
      </c>
    </row>
    <row r="54" spans="1:15" ht="73" customHeight="1" x14ac:dyDescent="0.35">
      <c r="A54" s="24" t="s">
        <v>765</v>
      </c>
      <c r="B54" s="1" t="s">
        <v>769</v>
      </c>
      <c r="C54" s="29" t="s">
        <v>691</v>
      </c>
      <c r="D54" s="38" t="s">
        <v>770</v>
      </c>
      <c r="E54" s="40">
        <v>45649</v>
      </c>
      <c r="F54" s="127"/>
      <c r="G54" s="33">
        <v>53</v>
      </c>
      <c r="H54" s="115">
        <v>0</v>
      </c>
      <c r="I54" s="115">
        <v>0</v>
      </c>
      <c r="J54" s="115">
        <v>0</v>
      </c>
      <c r="K54" s="115">
        <v>0</v>
      </c>
      <c r="L54" s="115">
        <v>9</v>
      </c>
      <c r="M54" s="116">
        <f>L54</f>
        <v>9</v>
      </c>
      <c r="N54" s="97">
        <v>44</v>
      </c>
      <c r="O54" s="42" t="s">
        <v>846</v>
      </c>
    </row>
    <row r="55" spans="1:15" ht="48.5" customHeight="1" x14ac:dyDescent="0.35">
      <c r="A55" s="24" t="s">
        <v>771</v>
      </c>
      <c r="B55" s="1" t="s">
        <v>772</v>
      </c>
      <c r="C55" s="29" t="s">
        <v>654</v>
      </c>
      <c r="D55" s="38"/>
      <c r="E55" s="38"/>
      <c r="F55" s="33">
        <v>10</v>
      </c>
      <c r="G55" s="33"/>
      <c r="H55" s="115">
        <v>0</v>
      </c>
      <c r="I55" s="115">
        <v>0</v>
      </c>
      <c r="J55" s="115">
        <v>0</v>
      </c>
      <c r="K55" s="115">
        <v>0</v>
      </c>
      <c r="L55" s="115">
        <v>5</v>
      </c>
      <c r="M55" s="116">
        <f t="shared" si="1"/>
        <v>5</v>
      </c>
      <c r="N55" s="97">
        <v>5</v>
      </c>
      <c r="O55" s="42" t="s">
        <v>847</v>
      </c>
    </row>
    <row r="56" spans="1:15" ht="41" customHeight="1" x14ac:dyDescent="0.35">
      <c r="A56" s="24" t="s">
        <v>771</v>
      </c>
      <c r="B56" s="1" t="s">
        <v>773</v>
      </c>
      <c r="C56" s="29" t="s">
        <v>654</v>
      </c>
      <c r="D56" s="38"/>
      <c r="E56" s="38"/>
      <c r="F56" s="33">
        <v>15</v>
      </c>
      <c r="G56" s="33"/>
      <c r="H56" s="115">
        <v>0</v>
      </c>
      <c r="I56" s="115">
        <v>0</v>
      </c>
      <c r="J56" s="115">
        <v>0</v>
      </c>
      <c r="K56" s="115">
        <v>0</v>
      </c>
      <c r="L56" s="115">
        <v>9</v>
      </c>
      <c r="M56" s="116">
        <f t="shared" si="1"/>
        <v>9</v>
      </c>
      <c r="N56" s="97">
        <v>6</v>
      </c>
      <c r="O56" s="42" t="s">
        <v>847</v>
      </c>
    </row>
    <row r="57" spans="1:15" ht="29" x14ac:dyDescent="0.35">
      <c r="A57" s="24" t="s">
        <v>774</v>
      </c>
      <c r="B57" s="1" t="s">
        <v>775</v>
      </c>
      <c r="C57" s="29" t="s">
        <v>654</v>
      </c>
      <c r="D57" s="38"/>
      <c r="E57" s="38"/>
      <c r="F57" s="33">
        <f>M57</f>
        <v>5</v>
      </c>
      <c r="G57" s="33"/>
      <c r="H57" s="115">
        <v>0</v>
      </c>
      <c r="I57" s="115">
        <v>0</v>
      </c>
      <c r="J57" s="115">
        <v>0</v>
      </c>
      <c r="K57" s="115">
        <v>0</v>
      </c>
      <c r="L57" s="115">
        <v>5</v>
      </c>
      <c r="M57" s="116">
        <f t="shared" si="1"/>
        <v>5</v>
      </c>
      <c r="N57" s="97">
        <v>0</v>
      </c>
      <c r="O57" s="42" t="s">
        <v>848</v>
      </c>
    </row>
    <row r="58" spans="1:15" ht="43.5" x14ac:dyDescent="0.35">
      <c r="A58" s="24" t="s">
        <v>776</v>
      </c>
      <c r="B58" s="9" t="s">
        <v>777</v>
      </c>
      <c r="C58" s="29" t="s">
        <v>691</v>
      </c>
      <c r="D58" s="38" t="s">
        <v>778</v>
      </c>
      <c r="E58" s="40">
        <v>44344</v>
      </c>
      <c r="F58" s="33">
        <v>5</v>
      </c>
      <c r="G58" s="33">
        <v>5</v>
      </c>
      <c r="H58" s="115">
        <v>0</v>
      </c>
      <c r="I58" s="115">
        <v>0</v>
      </c>
      <c r="J58" s="115">
        <v>0</v>
      </c>
      <c r="K58" s="115">
        <v>0</v>
      </c>
      <c r="L58" s="115">
        <v>5</v>
      </c>
      <c r="M58" s="116">
        <v>5</v>
      </c>
      <c r="N58" s="97">
        <v>0</v>
      </c>
      <c r="O58" s="109" t="s">
        <v>827</v>
      </c>
    </row>
    <row r="59" spans="1:15" ht="29" x14ac:dyDescent="0.35">
      <c r="A59" s="12" t="s">
        <v>779</v>
      </c>
      <c r="B59" s="9" t="s">
        <v>780</v>
      </c>
      <c r="C59" s="29" t="s">
        <v>691</v>
      </c>
      <c r="D59" s="38" t="s">
        <v>781</v>
      </c>
      <c r="E59" s="40">
        <v>45334</v>
      </c>
      <c r="F59" s="33">
        <v>10</v>
      </c>
      <c r="G59" s="33">
        <v>9</v>
      </c>
      <c r="H59" s="115">
        <v>0</v>
      </c>
      <c r="I59" s="115">
        <v>0</v>
      </c>
      <c r="J59" s="115">
        <v>0</v>
      </c>
      <c r="K59" s="115">
        <v>0</v>
      </c>
      <c r="L59" s="115">
        <v>9</v>
      </c>
      <c r="M59" s="116">
        <f t="shared" si="1"/>
        <v>9</v>
      </c>
      <c r="N59" s="97">
        <v>0</v>
      </c>
      <c r="O59" s="112" t="s">
        <v>828</v>
      </c>
    </row>
    <row r="60" spans="1:15" ht="29" x14ac:dyDescent="0.35">
      <c r="A60" s="24" t="s">
        <v>782</v>
      </c>
      <c r="B60" s="1" t="s">
        <v>783</v>
      </c>
      <c r="C60" s="48" t="s">
        <v>829</v>
      </c>
      <c r="D60" s="38"/>
      <c r="E60" s="38"/>
      <c r="F60" s="33">
        <v>3</v>
      </c>
      <c r="G60" s="33"/>
      <c r="H60" s="115">
        <v>0</v>
      </c>
      <c r="I60" s="115">
        <v>0</v>
      </c>
      <c r="J60" s="115">
        <v>0</v>
      </c>
      <c r="K60" s="115">
        <v>0</v>
      </c>
      <c r="L60" s="115">
        <v>3</v>
      </c>
      <c r="M60" s="116">
        <f t="shared" si="1"/>
        <v>3</v>
      </c>
      <c r="N60" s="97">
        <v>0</v>
      </c>
      <c r="O60" s="42" t="s">
        <v>867</v>
      </c>
    </row>
    <row r="61" spans="1:15" ht="29" x14ac:dyDescent="0.35">
      <c r="A61" s="24" t="s">
        <v>444</v>
      </c>
      <c r="B61" s="1" t="s">
        <v>784</v>
      </c>
      <c r="C61" s="29" t="s">
        <v>654</v>
      </c>
      <c r="D61" s="38"/>
      <c r="E61" s="38"/>
      <c r="F61" s="33">
        <v>8</v>
      </c>
      <c r="G61" s="33"/>
      <c r="H61" s="115">
        <v>0</v>
      </c>
      <c r="I61" s="115">
        <v>0</v>
      </c>
      <c r="J61" s="115">
        <v>0</v>
      </c>
      <c r="K61" s="115">
        <v>0</v>
      </c>
      <c r="L61" s="115">
        <v>8</v>
      </c>
      <c r="M61" s="116">
        <f t="shared" si="1"/>
        <v>8</v>
      </c>
      <c r="N61" s="97">
        <v>0</v>
      </c>
      <c r="O61" s="42" t="s">
        <v>848</v>
      </c>
    </row>
    <row r="62" spans="1:15" ht="43.5" x14ac:dyDescent="0.35">
      <c r="A62" s="12" t="s">
        <v>630</v>
      </c>
      <c r="B62" s="9" t="s">
        <v>786</v>
      </c>
      <c r="C62" s="29" t="s">
        <v>691</v>
      </c>
      <c r="D62" s="38" t="s">
        <v>787</v>
      </c>
      <c r="E62" s="40"/>
      <c r="F62" s="33">
        <v>45</v>
      </c>
      <c r="G62" s="33">
        <v>37</v>
      </c>
      <c r="H62" s="115">
        <v>0</v>
      </c>
      <c r="I62" s="115">
        <v>0</v>
      </c>
      <c r="J62" s="115">
        <v>5</v>
      </c>
      <c r="K62" s="115">
        <v>9</v>
      </c>
      <c r="L62" s="115">
        <v>8</v>
      </c>
      <c r="M62" s="116">
        <f t="shared" si="1"/>
        <v>22</v>
      </c>
      <c r="N62" s="97">
        <v>15</v>
      </c>
      <c r="O62" s="111" t="s">
        <v>849</v>
      </c>
    </row>
    <row r="63" spans="1:15" ht="29" x14ac:dyDescent="0.35">
      <c r="A63" s="12" t="s">
        <v>788</v>
      </c>
      <c r="B63" s="9" t="s">
        <v>789</v>
      </c>
      <c r="C63" s="29" t="s">
        <v>654</v>
      </c>
      <c r="D63" s="38" t="s">
        <v>790</v>
      </c>
      <c r="E63" s="38"/>
      <c r="F63" s="33">
        <v>5</v>
      </c>
      <c r="G63" s="33">
        <v>5</v>
      </c>
      <c r="H63" s="115">
        <v>0</v>
      </c>
      <c r="I63" s="115">
        <v>0</v>
      </c>
      <c r="J63" s="115">
        <v>0</v>
      </c>
      <c r="K63" s="115">
        <v>0</v>
      </c>
      <c r="L63" s="115">
        <v>0</v>
      </c>
      <c r="M63" s="116">
        <f t="shared" si="1"/>
        <v>0</v>
      </c>
      <c r="N63" s="97">
        <v>5</v>
      </c>
      <c r="O63" s="114" t="s">
        <v>785</v>
      </c>
    </row>
    <row r="64" spans="1:15" ht="29" x14ac:dyDescent="0.35">
      <c r="A64" s="63" t="s">
        <v>791</v>
      </c>
      <c r="B64" s="64" t="s">
        <v>892</v>
      </c>
      <c r="C64" s="65" t="s">
        <v>654</v>
      </c>
      <c r="D64" s="54"/>
      <c r="E64" s="54"/>
      <c r="F64" s="53">
        <v>105</v>
      </c>
      <c r="G64" s="53"/>
      <c r="H64" s="115">
        <v>0</v>
      </c>
      <c r="I64" s="115">
        <v>0</v>
      </c>
      <c r="J64" s="115">
        <v>0</v>
      </c>
      <c r="K64" s="115">
        <v>0</v>
      </c>
      <c r="L64" s="115">
        <v>0</v>
      </c>
      <c r="M64" s="116">
        <f t="shared" si="1"/>
        <v>0</v>
      </c>
      <c r="N64" s="97">
        <v>105</v>
      </c>
      <c r="O64" s="111" t="s">
        <v>785</v>
      </c>
    </row>
    <row r="65" spans="1:15" x14ac:dyDescent="0.35">
      <c r="A65" s="12" t="s">
        <v>792</v>
      </c>
      <c r="B65" s="9" t="s">
        <v>793</v>
      </c>
      <c r="C65" s="38" t="s">
        <v>654</v>
      </c>
      <c r="D65" s="38"/>
      <c r="E65" s="38"/>
      <c r="F65" s="33">
        <v>9</v>
      </c>
      <c r="G65" s="33"/>
      <c r="H65" s="115">
        <v>0</v>
      </c>
      <c r="I65" s="115">
        <v>0</v>
      </c>
      <c r="J65" s="115">
        <v>0</v>
      </c>
      <c r="K65" s="115">
        <v>0</v>
      </c>
      <c r="L65" s="115">
        <v>0</v>
      </c>
      <c r="M65" s="116">
        <f t="shared" si="1"/>
        <v>0</v>
      </c>
      <c r="N65" s="97">
        <v>9</v>
      </c>
      <c r="O65" s="111" t="s">
        <v>870</v>
      </c>
    </row>
    <row r="66" spans="1:15" x14ac:dyDescent="0.35">
      <c r="A66" s="59"/>
      <c r="B66" s="60"/>
      <c r="C66" s="13"/>
      <c r="D66" s="13"/>
      <c r="E66" s="13"/>
      <c r="F66" s="66"/>
      <c r="G66" s="66"/>
      <c r="H66" s="61"/>
      <c r="I66" s="61"/>
      <c r="J66" s="61"/>
      <c r="K66" s="61"/>
      <c r="L66" s="61"/>
      <c r="M66" s="62"/>
      <c r="N66" s="61"/>
      <c r="O66" s="95"/>
    </row>
    <row r="67" spans="1:15" x14ac:dyDescent="0.35">
      <c r="F67" s="66"/>
      <c r="G67" s="33" t="s">
        <v>6</v>
      </c>
      <c r="H67" s="57">
        <f>SUM(H4:H65)</f>
        <v>0</v>
      </c>
      <c r="I67" s="31">
        <f t="shared" ref="I67:N67" si="2">SUM(I4:I65)</f>
        <v>0</v>
      </c>
      <c r="J67" s="31">
        <f t="shared" si="2"/>
        <v>43</v>
      </c>
      <c r="K67" s="31">
        <f t="shared" si="2"/>
        <v>143</v>
      </c>
      <c r="L67" s="31">
        <f t="shared" si="2"/>
        <v>385</v>
      </c>
      <c r="M67" s="31">
        <f t="shared" si="2"/>
        <v>571</v>
      </c>
      <c r="N67" s="31">
        <f t="shared" si="2"/>
        <v>2516</v>
      </c>
      <c r="O67" s="96"/>
    </row>
  </sheetData>
  <autoFilter ref="A3:O3" xr:uid="{EF4054BF-B0D3-4504-BAA3-B91EF1D7A297}"/>
  <mergeCells count="10">
    <mergeCell ref="B28:B29"/>
    <mergeCell ref="A28:A29"/>
    <mergeCell ref="F52:F54"/>
    <mergeCell ref="F5:F6"/>
    <mergeCell ref="C28:C29"/>
    <mergeCell ref="D28:D29"/>
    <mergeCell ref="E28:E29"/>
    <mergeCell ref="F28:F29"/>
    <mergeCell ref="A5:A6"/>
    <mergeCell ref="B5:B6"/>
  </mergeCells>
  <pageMargins left="0.7" right="0.7" top="0.75" bottom="0.75" header="0.3" footer="0.3"/>
  <pageSetup paperSize="9" scale="36" fitToHeight="8" orientation="landscape" r:id="rId1"/>
  <headerFooter>
    <oddHeader>&amp;C&amp;"Arial,Bold"&amp;18&amp;K71A98CAppendix 5 - Phasing of Local Plan Allocations 2023-24</oddHeader>
  </headerFooter>
  <ignoredErrors>
    <ignoredError sqref="M6 M20:M23 M37:M42 M50:M51 M59:M65" formulaRange="1"/>
    <ignoredError sqref="M33" formula="1"/>
    <ignoredError sqref="M52:M54 M28 M29:M32"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5F4F-40F5-458F-85B1-FA99D3911914}">
  <dimension ref="A1:Q11"/>
  <sheetViews>
    <sheetView tabSelected="1" workbookViewId="0">
      <selection activeCell="B14" sqref="B14"/>
    </sheetView>
  </sheetViews>
  <sheetFormatPr defaultRowHeight="14.5" x14ac:dyDescent="0.35"/>
  <cols>
    <col min="1" max="1" width="13.6328125" style="14" customWidth="1"/>
    <col min="2" max="2" width="24.36328125" customWidth="1"/>
    <col min="3" max="3" width="12.54296875" customWidth="1"/>
    <col min="4" max="4" width="11.453125" customWidth="1"/>
    <col min="5" max="5" width="12.1796875" customWidth="1"/>
    <col min="6" max="6" width="13.81640625" customWidth="1"/>
    <col min="7" max="7" width="12.81640625" customWidth="1"/>
    <col min="8" max="8" width="11.6328125" customWidth="1"/>
    <col min="9" max="12" width="11.90625" customWidth="1"/>
    <col min="13" max="13" width="12.08984375" customWidth="1"/>
    <col min="14" max="14" width="13.81640625" customWidth="1"/>
    <col min="15" max="15" width="10.54296875" customWidth="1"/>
    <col min="16" max="16" width="10.36328125" customWidth="1"/>
    <col min="17" max="17" width="79" customWidth="1"/>
  </cols>
  <sheetData>
    <row r="1" spans="1:17" x14ac:dyDescent="0.35">
      <c r="D1" s="56" t="s">
        <v>871</v>
      </c>
    </row>
    <row r="3" spans="1:17" ht="29" x14ac:dyDescent="0.35">
      <c r="A3" s="69" t="s">
        <v>795</v>
      </c>
      <c r="B3" s="119" t="s">
        <v>794</v>
      </c>
      <c r="C3" s="4" t="s">
        <v>9</v>
      </c>
      <c r="D3" s="8" t="s">
        <v>10</v>
      </c>
      <c r="E3" s="8" t="s">
        <v>11</v>
      </c>
      <c r="F3" s="8" t="s">
        <v>12</v>
      </c>
      <c r="G3" s="8" t="s">
        <v>13</v>
      </c>
      <c r="H3" s="8" t="s">
        <v>14</v>
      </c>
      <c r="I3" s="8" t="s">
        <v>5</v>
      </c>
      <c r="J3" s="8" t="s">
        <v>796</v>
      </c>
      <c r="K3" s="8" t="s">
        <v>797</v>
      </c>
      <c r="L3" s="8" t="s">
        <v>798</v>
      </c>
      <c r="M3" s="8" t="s">
        <v>799</v>
      </c>
      <c r="N3" s="8" t="s">
        <v>800</v>
      </c>
      <c r="O3" s="8" t="s">
        <v>801</v>
      </c>
      <c r="P3" s="8" t="s">
        <v>802</v>
      </c>
      <c r="Q3" s="69" t="s">
        <v>626</v>
      </c>
    </row>
    <row r="4" spans="1:17" ht="101.5" x14ac:dyDescent="0.35">
      <c r="A4" s="16" t="s">
        <v>804</v>
      </c>
      <c r="B4" s="28" t="s">
        <v>803</v>
      </c>
      <c r="C4" s="58">
        <v>327</v>
      </c>
      <c r="D4" s="115">
        <v>0</v>
      </c>
      <c r="E4" s="115">
        <v>0</v>
      </c>
      <c r="F4" s="115">
        <v>10</v>
      </c>
      <c r="G4" s="115">
        <v>50</v>
      </c>
      <c r="H4" s="115">
        <v>50</v>
      </c>
      <c r="I4" s="115">
        <f>SUM(D4:H4)</f>
        <v>110</v>
      </c>
      <c r="J4" s="19">
        <v>50</v>
      </c>
      <c r="K4" s="19">
        <v>50</v>
      </c>
      <c r="L4" s="19">
        <v>50</v>
      </c>
      <c r="M4" s="19">
        <v>50</v>
      </c>
      <c r="N4" s="19">
        <v>17</v>
      </c>
      <c r="O4" s="97">
        <f>SUM(I4:N4)</f>
        <v>327</v>
      </c>
      <c r="P4" s="98">
        <v>0</v>
      </c>
      <c r="Q4" s="28" t="s">
        <v>812</v>
      </c>
    </row>
    <row r="5" spans="1:17" ht="101.5" x14ac:dyDescent="0.35">
      <c r="A5" s="38" t="s">
        <v>876</v>
      </c>
      <c r="B5" s="28" t="s">
        <v>805</v>
      </c>
      <c r="C5" s="34">
        <v>452</v>
      </c>
      <c r="D5" s="115">
        <v>72</v>
      </c>
      <c r="E5" s="115">
        <v>85</v>
      </c>
      <c r="F5" s="115">
        <v>72</v>
      </c>
      <c r="G5" s="115">
        <v>72</v>
      </c>
      <c r="H5" s="115">
        <v>72</v>
      </c>
      <c r="I5" s="115">
        <f>SUM(D5:H5)</f>
        <v>373</v>
      </c>
      <c r="J5" s="19">
        <v>72</v>
      </c>
      <c r="K5" s="19">
        <v>7</v>
      </c>
      <c r="L5" s="19">
        <v>0</v>
      </c>
      <c r="M5" s="19">
        <v>0</v>
      </c>
      <c r="N5" s="19">
        <v>0</v>
      </c>
      <c r="O5" s="99">
        <f>SUM(I5:N5)</f>
        <v>452</v>
      </c>
      <c r="P5" s="98">
        <v>0</v>
      </c>
      <c r="Q5" s="70" t="s">
        <v>815</v>
      </c>
    </row>
    <row r="6" spans="1:17" ht="29" x14ac:dyDescent="0.35">
      <c r="A6" s="16" t="s">
        <v>807</v>
      </c>
      <c r="B6" s="28" t="s">
        <v>806</v>
      </c>
      <c r="C6" s="16">
        <v>300</v>
      </c>
      <c r="D6" s="115">
        <v>0</v>
      </c>
      <c r="E6" s="115">
        <v>0</v>
      </c>
      <c r="F6" s="115">
        <v>0</v>
      </c>
      <c r="G6" s="115">
        <v>0</v>
      </c>
      <c r="H6" s="115">
        <v>25</v>
      </c>
      <c r="I6" s="115">
        <f>SUM(H6)</f>
        <v>25</v>
      </c>
      <c r="J6" s="19">
        <v>24</v>
      </c>
      <c r="K6" s="19">
        <v>24</v>
      </c>
      <c r="L6" s="19">
        <v>25</v>
      </c>
      <c r="M6" s="19">
        <v>36</v>
      </c>
      <c r="N6" s="19">
        <v>36</v>
      </c>
      <c r="O6" s="99">
        <f>SUM(I6:N6)</f>
        <v>170</v>
      </c>
      <c r="P6" s="98">
        <v>130</v>
      </c>
      <c r="Q6" s="6" t="s">
        <v>814</v>
      </c>
    </row>
    <row r="7" spans="1:17" ht="43.5" x14ac:dyDescent="0.35">
      <c r="A7" s="16" t="s">
        <v>809</v>
      </c>
      <c r="B7" s="28" t="s">
        <v>808</v>
      </c>
      <c r="C7" s="16">
        <v>445</v>
      </c>
      <c r="D7" s="115">
        <v>0</v>
      </c>
      <c r="E7" s="115">
        <v>0</v>
      </c>
      <c r="F7" s="115">
        <v>0</v>
      </c>
      <c r="G7" s="115">
        <v>0</v>
      </c>
      <c r="H7" s="115">
        <v>17</v>
      </c>
      <c r="I7" s="115">
        <f>SUM(H7)</f>
        <v>17</v>
      </c>
      <c r="J7" s="19">
        <v>47</v>
      </c>
      <c r="K7" s="19">
        <v>48</v>
      </c>
      <c r="L7" s="19">
        <v>40</v>
      </c>
      <c r="M7" s="19">
        <v>18</v>
      </c>
      <c r="N7" s="19">
        <v>18</v>
      </c>
      <c r="O7" s="99">
        <f>SUM(I7:N7)</f>
        <v>188</v>
      </c>
      <c r="P7" s="98">
        <v>257</v>
      </c>
      <c r="Q7" s="6" t="s">
        <v>893</v>
      </c>
    </row>
    <row r="8" spans="1:17" ht="29" x14ac:dyDescent="0.35">
      <c r="A8" s="16" t="s">
        <v>810</v>
      </c>
      <c r="B8" s="28" t="s">
        <v>813</v>
      </c>
      <c r="C8" s="16"/>
      <c r="D8" s="117">
        <v>0</v>
      </c>
      <c r="E8" s="117">
        <v>0</v>
      </c>
      <c r="F8" s="117">
        <v>0</v>
      </c>
      <c r="G8" s="117">
        <v>0</v>
      </c>
      <c r="H8" s="117">
        <v>0</v>
      </c>
      <c r="I8" s="117">
        <v>0</v>
      </c>
      <c r="J8" s="19"/>
      <c r="K8" s="19"/>
      <c r="L8" s="19"/>
      <c r="M8" s="19"/>
      <c r="N8" s="19"/>
      <c r="O8" s="100"/>
      <c r="P8" s="98"/>
      <c r="Q8" s="28" t="s">
        <v>811</v>
      </c>
    </row>
    <row r="9" spans="1:17" x14ac:dyDescent="0.35">
      <c r="B9" s="15"/>
      <c r="C9" s="14"/>
      <c r="D9" s="61"/>
      <c r="E9" s="61"/>
      <c r="F9" s="61"/>
      <c r="G9" s="61"/>
      <c r="H9" s="61"/>
      <c r="I9" s="61"/>
      <c r="J9" s="61"/>
      <c r="K9" s="61"/>
      <c r="L9" s="61"/>
      <c r="M9" s="61"/>
      <c r="N9" s="61"/>
      <c r="O9" s="14"/>
      <c r="P9" s="14"/>
      <c r="Q9" s="15"/>
    </row>
    <row r="10" spans="1:17" x14ac:dyDescent="0.35">
      <c r="B10" s="15"/>
      <c r="C10" s="34" t="s">
        <v>6</v>
      </c>
      <c r="D10" s="118">
        <f t="shared" ref="D10:N10" si="0">SUM(D4:D8)</f>
        <v>72</v>
      </c>
      <c r="E10" s="118">
        <f t="shared" si="0"/>
        <v>85</v>
      </c>
      <c r="F10" s="118">
        <f t="shared" si="0"/>
        <v>82</v>
      </c>
      <c r="G10" s="118">
        <f t="shared" si="0"/>
        <v>122</v>
      </c>
      <c r="H10" s="118">
        <f t="shared" si="0"/>
        <v>164</v>
      </c>
      <c r="I10" s="118">
        <f t="shared" si="0"/>
        <v>525</v>
      </c>
      <c r="J10" s="20">
        <f t="shared" si="0"/>
        <v>193</v>
      </c>
      <c r="K10" s="20">
        <f t="shared" si="0"/>
        <v>129</v>
      </c>
      <c r="L10" s="20">
        <f t="shared" si="0"/>
        <v>115</v>
      </c>
      <c r="M10" s="20">
        <f t="shared" si="0"/>
        <v>104</v>
      </c>
      <c r="N10" s="20">
        <f t="shared" si="0"/>
        <v>71</v>
      </c>
      <c r="O10" s="97">
        <f>SUM(I10:N10)</f>
        <v>1137</v>
      </c>
      <c r="P10" s="101">
        <f>SUM(P4:P8)</f>
        <v>387</v>
      </c>
      <c r="Q10" s="15"/>
    </row>
    <row r="11" spans="1:17" x14ac:dyDescent="0.35">
      <c r="B11" s="25"/>
      <c r="C11" s="14"/>
      <c r="D11" s="16"/>
      <c r="E11" s="16"/>
      <c r="F11" s="16"/>
      <c r="G11" s="16"/>
      <c r="H11" s="16"/>
      <c r="I11" s="102">
        <f>I10+471</f>
        <v>996</v>
      </c>
      <c r="J11" s="102">
        <f>J10+I11</f>
        <v>1189</v>
      </c>
      <c r="K11" s="102">
        <f>K10+J11</f>
        <v>1318</v>
      </c>
      <c r="L11" s="102">
        <f>L10+K11</f>
        <v>1433</v>
      </c>
      <c r="M11" s="102">
        <f>M10+L11</f>
        <v>1537</v>
      </c>
      <c r="N11" s="102">
        <f>N10+M11</f>
        <v>1608</v>
      </c>
      <c r="O11" s="16"/>
      <c r="P11" s="16"/>
      <c r="Q11" s="15"/>
    </row>
  </sheetData>
  <autoFilter ref="A3:Q3" xr:uid="{06315F4F-40F5-458F-85B1-FA99D3911914}"/>
  <pageMargins left="0.7" right="0.7" top="0.75" bottom="0.75" header="0.3" footer="0.3"/>
  <ignoredErrors>
    <ignoredError sqref="I4:I5" formulaRange="1"/>
    <ignoredError sqref="O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a9b921-b2a6-4acf-9a9e-35f54783dbf7">
      <Terms xmlns="http://schemas.microsoft.com/office/infopath/2007/PartnerControls"/>
    </lcf76f155ced4ddcb4097134ff3c332f>
    <TaxCatchAll xmlns="e5d7ad33-a121-4b33-839b-051c8926d75f" xsi:nil="true"/>
    <Datetime xmlns="b4a9b921-b2a6-4acf-9a9e-35f54783db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90E76DD902874F9819780BD82C19D8" ma:contentTypeVersion="19" ma:contentTypeDescription="Create a new document." ma:contentTypeScope="" ma:versionID="d6276e4eef045731219b55e9a8831d85">
  <xsd:schema xmlns:xsd="http://www.w3.org/2001/XMLSchema" xmlns:xs="http://www.w3.org/2001/XMLSchema" xmlns:p="http://schemas.microsoft.com/office/2006/metadata/properties" xmlns:ns2="b4a9b921-b2a6-4acf-9a9e-35f54783dbf7" xmlns:ns3="e5d7ad33-a121-4b33-839b-051c8926d75f" targetNamespace="http://schemas.microsoft.com/office/2006/metadata/properties" ma:root="true" ma:fieldsID="4a1e25ce09e14a548c5deacda0b1ed6c" ns2:_="" ns3:_="">
    <xsd:import namespace="b4a9b921-b2a6-4acf-9a9e-35f54783dbf7"/>
    <xsd:import namespace="e5d7ad33-a121-4b33-839b-051c8926d7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b921-b2a6-4acf-9a9e-35f54783d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29ce0d0-c994-4e3c-9ad7-7601abb05e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time" ma:index="26" nillable="true" ma:displayName="Date &amp; time" ma:default="[today]" ma:format="DateTime"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d7ad33-a121-4b33-839b-051c8926d75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334a98-03f0-473d-bbd5-36b3bfc2f9fd}" ma:internalName="TaxCatchAll" ma:showField="CatchAllData" ma:web="e5d7ad33-a121-4b33-839b-051c8926d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90588-43F8-4F77-9EC5-7050AF79D993}">
  <ds:schemaRefs>
    <ds:schemaRef ds:uri="http://schemas.microsoft.com/office/2006/metadata/properties"/>
    <ds:schemaRef ds:uri="http://schemas.microsoft.com/office/infopath/2007/PartnerControls"/>
    <ds:schemaRef ds:uri="b4a9b921-b2a6-4acf-9a9e-35f54783dbf7"/>
    <ds:schemaRef ds:uri="e5d7ad33-a121-4b33-839b-051c8926d75f"/>
  </ds:schemaRefs>
</ds:datastoreItem>
</file>

<file path=customXml/itemProps2.xml><?xml version="1.0" encoding="utf-8"?>
<ds:datastoreItem xmlns:ds="http://schemas.openxmlformats.org/officeDocument/2006/customXml" ds:itemID="{63957ECE-4EAF-4F8D-BF5F-3C300E6BA8FB}">
  <ds:schemaRefs>
    <ds:schemaRef ds:uri="http://schemas.microsoft.com/sharepoint/v3/contenttype/forms"/>
  </ds:schemaRefs>
</ds:datastoreItem>
</file>

<file path=customXml/itemProps3.xml><?xml version="1.0" encoding="utf-8"?>
<ds:datastoreItem xmlns:ds="http://schemas.openxmlformats.org/officeDocument/2006/customXml" ds:itemID="{2C19E670-AC54-4276-AE8C-46106646C4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A2. Minor sites full consent</vt:lpstr>
      <vt:lpstr>A3. Major sites full consent</vt:lpstr>
      <vt:lpstr>A4. Major sites outline consent</vt:lpstr>
      <vt:lpstr>A5. Allocations</vt:lpstr>
      <vt:lpstr>A6. Whitfield UE</vt:lpstr>
      <vt:lpstr>'A2. Minor sites full consent'!Print_Area</vt:lpstr>
      <vt:lpstr>'A3. Major sites full consent'!Print_Area</vt:lpstr>
      <vt:lpstr>'A4. Major sites outline consent'!Print_Area</vt:lpstr>
      <vt:lpstr>'A5. Allocations'!Print_Area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Watson</dc:creator>
  <cp:keywords/>
  <dc:description/>
  <cp:lastModifiedBy>Katie Janman</cp:lastModifiedBy>
  <cp:revision/>
  <dcterms:created xsi:type="dcterms:W3CDTF">2023-09-13T08:58:35Z</dcterms:created>
  <dcterms:modified xsi:type="dcterms:W3CDTF">2025-10-27T10:25:53Z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0x0101005D90E76DD902874F9819780BD82C19D8</vt:lpwstr>
  </property>
  <property fmtid="{D5CDD505-2E9C-101B-9397-08002B2CF9AE}" pid="3" name="MediaServiceImageTags">
    <vt:lpwstr/>
  </property>
</Properties>
</file>